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城镇新增就业人数" sheetId="1" r:id="rId1"/>
    <sheet name="社保参保登记情况表" sheetId="14" r:id="rId2"/>
    <sheet name="社保领取待遇情况表" sheetId="15" r:id="rId3"/>
    <sheet name="社保基金" sheetId="4" r:id="rId4"/>
    <sheet name="省市级绩效目标一" sheetId="7" r:id="rId5"/>
    <sheet name="省市绩效目标二" sheetId="5" r:id="rId6"/>
    <sheet name="省市绩效目标三" sheetId="11" r:id="rId7"/>
    <sheet name="三、1、日常工作指标" sheetId="9" r:id="rId8"/>
    <sheet name="四、常用数据" sheetId="10" r:id="rId9"/>
  </sheets>
  <definedNames>
    <definedName name="_xlnm.Print_Area" localSheetId="1">社保参保登记情况表!$A$3:$M$21</definedName>
    <definedName name="_xlnm.Print_Area" localSheetId="7">三、1、日常工作指标!$A$2:$F$147</definedName>
    <definedName name="_xlnm.Print_Titles" localSheetId="7">三、1、日常工作指标!$3:$4</definedName>
    <definedName name="_xlnm.Print_Area" localSheetId="5">省市绩效目标二!$A$2:$K$16</definedName>
  </definedNames>
  <calcPr calcId="144525"/>
</workbook>
</file>

<file path=xl/sharedStrings.xml><?xml version="1.0" encoding="utf-8"?>
<sst xmlns="http://schemas.openxmlformats.org/spreadsheetml/2006/main" count="597" uniqueCount="230">
  <si>
    <t>武汉市人力资源和社会保障事业发展统计季报（二季度）</t>
  </si>
  <si>
    <t>一、国家法定重点指标</t>
  </si>
  <si>
    <t>（一）城镇新增就业人数工作完成情况</t>
  </si>
  <si>
    <t xml:space="preserve">填报单位： 市劳动就业管理局               </t>
  </si>
  <si>
    <t xml:space="preserve"> 联系人：朱传伟           电话：13037168096</t>
  </si>
  <si>
    <t>城镇新增就业人数</t>
  </si>
  <si>
    <t>城镇新就业人数</t>
  </si>
  <si>
    <t xml:space="preserve">  城镇自然减员人数</t>
  </si>
  <si>
    <t>当期</t>
  </si>
  <si>
    <t>累计</t>
  </si>
  <si>
    <t>江岸区</t>
  </si>
  <si>
    <t>江汉区</t>
  </si>
  <si>
    <t>硚口区</t>
  </si>
  <si>
    <t>汉阳区</t>
  </si>
  <si>
    <t>武昌区</t>
  </si>
  <si>
    <t>青山区（化工区）</t>
  </si>
  <si>
    <t>洪山区</t>
  </si>
  <si>
    <t>经济开发区（汉南区）</t>
  </si>
  <si>
    <t>东湖新技术开发区</t>
  </si>
  <si>
    <t>东湖生态风景区</t>
  </si>
  <si>
    <t>蔡甸区</t>
  </si>
  <si>
    <t>江夏区</t>
  </si>
  <si>
    <t>东西湖区</t>
  </si>
  <si>
    <t>黄陂区</t>
  </si>
  <si>
    <t>新洲区</t>
  </si>
  <si>
    <t>市辖区</t>
  </si>
  <si>
    <t>合计</t>
  </si>
  <si>
    <t>备注说明：城镇新增就业人数=城镇新就业人数—城镇自然减员人数</t>
  </si>
  <si>
    <t>计量单位：人</t>
  </si>
  <si>
    <t>（二）社保参保登记情况表</t>
  </si>
  <si>
    <r>
      <rPr>
        <sz val="11"/>
        <color theme="1"/>
        <rFont val="宋体"/>
        <charset val="134"/>
        <scheme val="minor"/>
      </rPr>
      <t xml:space="preserve">                             </t>
    </r>
    <r>
      <rPr>
        <sz val="18"/>
        <color theme="1"/>
        <rFont val="宋体"/>
        <charset val="134"/>
        <scheme val="minor"/>
      </rPr>
      <t xml:space="preserve">             参保登记人数 </t>
    </r>
    <r>
      <rPr>
        <sz val="11"/>
        <color theme="1"/>
        <rFont val="宋体"/>
        <charset val="134"/>
        <scheme val="minor"/>
      </rPr>
      <t xml:space="preserve">                                          计量单位：人、人次</t>
    </r>
  </si>
  <si>
    <t>当期新增</t>
  </si>
  <si>
    <t>去年同期</t>
  </si>
  <si>
    <t>全市</t>
  </si>
  <si>
    <t>中心城区</t>
  </si>
  <si>
    <t>新城区</t>
  </si>
  <si>
    <t>同比增减</t>
  </si>
  <si>
    <t>1、企业职工养老保险</t>
  </si>
  <si>
    <t>2、机关事业单位养老保险</t>
  </si>
  <si>
    <t>3、城乡居民养老保险</t>
  </si>
  <si>
    <t>4、失业保险</t>
  </si>
  <si>
    <t>5、工伤保险</t>
  </si>
  <si>
    <t>备注说明：1、职工养老保险当年月人均基本养老金：3107元 月人均缴费工资：5153元。</t>
  </si>
  <si>
    <t xml:space="preserve">         2、机关事业单位养老保险当年月人平养老金：6328元。</t>
  </si>
  <si>
    <t xml:space="preserve">         3、城乡居民养老保险当年月人平养老金：411 元 最低缴费标准：300元。</t>
  </si>
  <si>
    <t xml:space="preserve">         4、失业保险金当前水平：中心城区1575元，新城区1350元； 月人平缴费工资：5575.71元。</t>
  </si>
  <si>
    <t xml:space="preserve"> 5、当期养老保险缴费费率：24%（其中单位16%，个人8%），失业保险缴费费率1%（单位0.7%，个人0.3%），工伤保险缴费费率0.75%（个人不缴）。</t>
  </si>
  <si>
    <t xml:space="preserve">         6、第1，2,3项指标填报单位：市社会保险中心      联系人：袁涛  电话：18707172902</t>
  </si>
  <si>
    <t xml:space="preserve">         7、第4项指标填报单位：        市失业办            联系人：王俊逸     电话：13349876330</t>
  </si>
  <si>
    <t xml:space="preserve">         8、第5项指标填报单位：        市工伤中心            联系人：廖骄阳     电话：18672359708</t>
  </si>
  <si>
    <t>（三）社保领取待遇情况表</t>
  </si>
  <si>
    <r>
      <rPr>
        <sz val="11"/>
        <color theme="1"/>
        <rFont val="宋体"/>
        <charset val="134"/>
        <scheme val="minor"/>
      </rPr>
      <t xml:space="preserve">               </t>
    </r>
    <r>
      <rPr>
        <sz val="18"/>
        <color theme="1"/>
        <rFont val="宋体"/>
        <charset val="134"/>
        <scheme val="minor"/>
      </rPr>
      <t xml:space="preserve">                       享受待遇人次数  </t>
    </r>
    <r>
      <rPr>
        <sz val="11"/>
        <color theme="1"/>
        <rFont val="宋体"/>
        <charset val="134"/>
        <scheme val="minor"/>
      </rPr>
      <t xml:space="preserve">                              计量单位：人、人次</t>
    </r>
  </si>
  <si>
    <t>当年新增累计</t>
  </si>
  <si>
    <t xml:space="preserve">         2、机关事业单位养老保险当年月人平养老金：6328元 月人平缴费工资：8439 元。</t>
  </si>
  <si>
    <t xml:space="preserve">         8、第5项指标填报单位：   市工伤中心      联系人：廖骄阳     电话：18672359708</t>
  </si>
  <si>
    <t>（四）社保基金总体情况</t>
  </si>
  <si>
    <t>计量单位：亿元</t>
  </si>
  <si>
    <t>基金收入</t>
  </si>
  <si>
    <t>基金支出</t>
  </si>
  <si>
    <t>基金结余</t>
  </si>
  <si>
    <t>滚存结余</t>
  </si>
  <si>
    <t>备注：第1，2,3项指标填报单位：      市社会保险中心     联系人：袁涛  电话：18707172902</t>
  </si>
  <si>
    <t xml:space="preserve">      第4项指标填报单位：         市失业办            联系人：王俊逸     电话：13349876330</t>
  </si>
  <si>
    <t xml:space="preserve">      第5项指标填报单位：      市工伤中心            联系人：廖骄阳     电话：18672359708</t>
  </si>
  <si>
    <t>二、省市绩效目标</t>
  </si>
  <si>
    <t>（一）就业创业工作指标进展情况</t>
  </si>
  <si>
    <t>项      目</t>
  </si>
  <si>
    <t>单  位</t>
  </si>
  <si>
    <t>年度目标</t>
  </si>
  <si>
    <t>2021年变化情况</t>
  </si>
  <si>
    <t>与去年同期比较</t>
  </si>
  <si>
    <t>期末实有</t>
  </si>
  <si>
    <t>增减%</t>
  </si>
  <si>
    <t>1、城镇登记失业率</t>
  </si>
  <si>
    <t>%</t>
  </si>
  <si>
    <t>5.5以内</t>
  </si>
  <si>
    <t>—</t>
  </si>
  <si>
    <t>2、帮扶就业困难人员就业人数</t>
  </si>
  <si>
    <t>人</t>
  </si>
  <si>
    <t>3、扶持创业人数</t>
  </si>
  <si>
    <t xml:space="preserve">    其中：个体经营</t>
  </si>
  <si>
    <t xml:space="preserve">          创办企业</t>
  </si>
  <si>
    <t>4、创业带动就业人数</t>
  </si>
  <si>
    <t xml:space="preserve">    其中：个体经济吸纳</t>
  </si>
  <si>
    <t xml:space="preserve">          企业实体吸纳</t>
  </si>
  <si>
    <t>5、新增返乡创业人数</t>
  </si>
  <si>
    <t>万人</t>
  </si>
  <si>
    <t>6、城镇失业人员再就业人数</t>
  </si>
  <si>
    <t>7、大学生实习实训人数</t>
  </si>
  <si>
    <t>8、新增高校毕业生就业创业人数</t>
  </si>
  <si>
    <t>9、新增大学生就业实习基地</t>
  </si>
  <si>
    <t>个</t>
  </si>
  <si>
    <t>10、新增实习实训基地</t>
  </si>
  <si>
    <t>备注：第1-6项指标填报单位：     市劳动就业管理局    联系人：朱传伟       电话：13037168096</t>
  </si>
  <si>
    <t xml:space="preserve">       第7、9、10项指标填报单位：市人才中心          联系人：吴琳        电话：13986087975</t>
  </si>
  <si>
    <t xml:space="preserve">       第8项指标填报单位：        就失处         联系人：危元            电话：15927585227</t>
  </si>
  <si>
    <t xml:space="preserve"> </t>
  </si>
  <si>
    <t>（二）社会保险工作工作指标进展情况</t>
  </si>
  <si>
    <t>1、社保新增扩面人数</t>
  </si>
  <si>
    <t>人次</t>
  </si>
  <si>
    <t>2、城镇职工基本养老保险参保人数</t>
  </si>
  <si>
    <t xml:space="preserve">   其中：执行企业制度职工人数（不含离退休）</t>
  </si>
  <si>
    <t>3、工伤保险参保人数</t>
  </si>
  <si>
    <t>4、失业保险参保人数</t>
  </si>
  <si>
    <t>5、社保卡持卡人数</t>
  </si>
  <si>
    <t>备注：第1-2项指标填报单位：    市社会保险中心               联系人：袁涛  电话：18707172902</t>
  </si>
  <si>
    <t xml:space="preserve">      第3项指标填报单位：    市工伤中心            联系人：廖骄阳     电话：18672359708</t>
  </si>
  <si>
    <t xml:space="preserve">      第4项指标填报单位：         市失业办           联系人：王俊逸     电话：13349876330</t>
  </si>
  <si>
    <t xml:space="preserve">      第5项指标填报单位：        市人社信息中心                 联系人：龚宜海               电话：13007145390</t>
  </si>
  <si>
    <t xml:space="preserve">  </t>
  </si>
  <si>
    <t>（三）人才劳动关系工作指标进展情况</t>
  </si>
  <si>
    <t>增减</t>
  </si>
  <si>
    <t>1、开展补贴性职业技能培训人数</t>
  </si>
  <si>
    <t>2、新建技能大师工作室数量</t>
  </si>
  <si>
    <t>家</t>
  </si>
  <si>
    <t>3、选拔培养“武汉工匠”人数</t>
  </si>
  <si>
    <t>去年未评选</t>
  </si>
  <si>
    <t>4、选拔培养武汉市技能大师人数</t>
  </si>
  <si>
    <t>5、劳动人事争议仲裁结案率</t>
  </si>
  <si>
    <t>90以上</t>
  </si>
  <si>
    <t>－</t>
  </si>
  <si>
    <t>6、劳动人事争议调解成功率</t>
  </si>
  <si>
    <t>60以上</t>
  </si>
  <si>
    <t>7、劳动保障监察举报投诉案件结案率</t>
  </si>
  <si>
    <t>99以上</t>
  </si>
  <si>
    <t xml:space="preserve">备注：第1-4项指标          填报单位：职建处                 联系人：刘燕羽        电话：13986126966 </t>
  </si>
  <si>
    <t xml:space="preserve">      第5，6项指标      填报单位：  仲裁处                联系人：贾保旭        电话：18672363552</t>
  </si>
  <si>
    <t xml:space="preserve">      第7项指标         填报单位： 市监察支队               联系人：杨兰芳        电话：18672773326</t>
  </si>
  <si>
    <t>（二）日常工作指标</t>
  </si>
  <si>
    <t>指标名称</t>
  </si>
  <si>
    <t>计量单位</t>
  </si>
  <si>
    <t>1、信访总量</t>
  </si>
  <si>
    <t>件、次</t>
  </si>
  <si>
    <t>2、信访事项按期办结率</t>
  </si>
  <si>
    <t>％</t>
  </si>
  <si>
    <t>3、博士后科研工作站</t>
  </si>
  <si>
    <t>4、博士后创新实践基地</t>
  </si>
  <si>
    <t>5、农村劳动力新外出就业人数</t>
  </si>
  <si>
    <t xml:space="preserve">  其中1：人力资源和社会保障部门组织人数</t>
  </si>
  <si>
    <t xml:space="preserve">  其中2：经济开发区（汉南区）</t>
  </si>
  <si>
    <t xml:space="preserve">         蔡甸区</t>
  </si>
  <si>
    <t xml:space="preserve">         江夏区</t>
  </si>
  <si>
    <t xml:space="preserve">         东西湖区</t>
  </si>
  <si>
    <t xml:space="preserve">         黄陂区</t>
  </si>
  <si>
    <t xml:space="preserve">         新洲区</t>
  </si>
  <si>
    <t>6、创业担保贷款当年放贷笔数</t>
  </si>
  <si>
    <t>笔</t>
  </si>
  <si>
    <t xml:space="preserve"> 其中：江岸区</t>
  </si>
  <si>
    <t xml:space="preserve">       江汉区</t>
  </si>
  <si>
    <t xml:space="preserve">       硚口区</t>
  </si>
  <si>
    <t xml:space="preserve">       汉阳区</t>
  </si>
  <si>
    <t xml:space="preserve">       武昌区</t>
  </si>
  <si>
    <t xml:space="preserve">       青山区（化工区）</t>
  </si>
  <si>
    <t xml:space="preserve">       洪山区</t>
  </si>
  <si>
    <t xml:space="preserve">       经济开发区（汉南区）</t>
  </si>
  <si>
    <t xml:space="preserve">       东湖新技术开发区</t>
  </si>
  <si>
    <t xml:space="preserve">       东湖生态风景区</t>
  </si>
  <si>
    <t xml:space="preserve">       蔡甸区</t>
  </si>
  <si>
    <t xml:space="preserve">       江夏区</t>
  </si>
  <si>
    <t xml:space="preserve">       东西湖区</t>
  </si>
  <si>
    <t xml:space="preserve">       黄陂区</t>
  </si>
  <si>
    <t xml:space="preserve">       新洲区</t>
  </si>
  <si>
    <t xml:space="preserve">      人才中心</t>
  </si>
  <si>
    <t>7、公共就业服务机构提供就业岗位</t>
  </si>
  <si>
    <t>其中： 江岸区</t>
  </si>
  <si>
    <t xml:space="preserve">       市本级</t>
  </si>
  <si>
    <t>8、公共就业服务机构求职登记</t>
  </si>
  <si>
    <t xml:space="preserve">    其中：失业人员</t>
  </si>
  <si>
    <t xml:space="preserve">       江岸区</t>
  </si>
  <si>
    <t>9、公共就业服务机构推荐介绍就业</t>
  </si>
  <si>
    <t xml:space="preserve">    其中：女性</t>
  </si>
  <si>
    <t xml:space="preserve">          失业人员</t>
  </si>
  <si>
    <t>10、 农村劳动力转移培训人数</t>
  </si>
  <si>
    <t>11、各类补贴性培训人数</t>
  </si>
  <si>
    <t xml:space="preserve">  其中：就业技能培训补贴人数（包括岗前培训补贴人数）</t>
  </si>
  <si>
    <t>创业培训补贴人数（含创业意识培训补贴人数）</t>
  </si>
  <si>
    <t xml:space="preserve"> 企业职工在岗补贴性培训人数</t>
  </si>
  <si>
    <t>12、处理突发事件</t>
  </si>
  <si>
    <t>件</t>
  </si>
  <si>
    <t xml:space="preserve">           其中：制造业</t>
  </si>
  <si>
    <t xml:space="preserve">                 建筑业</t>
  </si>
  <si>
    <t xml:space="preserve">                 批发和零售业</t>
  </si>
  <si>
    <t xml:space="preserve">                 住宿和餐饮业</t>
  </si>
  <si>
    <t xml:space="preserve">                 居民服务业</t>
  </si>
  <si>
    <t xml:space="preserve">                 其他</t>
  </si>
  <si>
    <t>13、督促支付农民工工资</t>
  </si>
  <si>
    <t>万元</t>
  </si>
  <si>
    <t>14、帮助农民工成功清欠人数</t>
  </si>
  <si>
    <t>15、12333来电总量</t>
  </si>
  <si>
    <t xml:space="preserve">           其中：自动语音量</t>
  </si>
  <si>
    <t xml:space="preserve">                人工服务量</t>
  </si>
  <si>
    <t xml:space="preserve">                放弃量</t>
  </si>
  <si>
    <t>16、12333综合接通率</t>
  </si>
  <si>
    <t>17、12333接受举报投诉</t>
  </si>
  <si>
    <t xml:space="preserve">           其中：投诉转办件</t>
  </si>
  <si>
    <t xml:space="preserve">                 投诉自办件</t>
  </si>
  <si>
    <t>18、局门户网站互动留言回复</t>
  </si>
  <si>
    <t>19、微信端人工服务量</t>
  </si>
  <si>
    <t>无</t>
  </si>
  <si>
    <t xml:space="preserve">    微信端机器人服务量</t>
  </si>
  <si>
    <t xml:space="preserve">备注：第1,2项指标填报单位：       信访处       联系人：马海英     电话：15623180998 </t>
  </si>
  <si>
    <t xml:space="preserve">      第3,4项指标填报单位：       专技处   联系人：曾博卿  电话：15201087289 </t>
  </si>
  <si>
    <t xml:space="preserve">      第5,6,7，8，9，10项指标填报单位：市劳动就业管理局   联系人：朱传伟    电话：13037168096 </t>
  </si>
  <si>
    <t xml:space="preserve">      第11项指标填报单位：         职建处    联系人：刘燕羽    电话：13986126966 </t>
  </si>
  <si>
    <t xml:space="preserve">市劳动就业管理局   联系人：朱传伟    电话：13037168096 </t>
  </si>
  <si>
    <t xml:space="preserve">      第12,13,14项指标填报单位：  市监察支队   联系人：杨兰芳    电话：18672773326</t>
  </si>
  <si>
    <t xml:space="preserve">      第15,16,17，18,19项指标填报单位：  投诉咨询服务中心    联系人：尹恒    电话：15871437408</t>
  </si>
  <si>
    <t>四、人社工作常用数据资料</t>
  </si>
  <si>
    <t>2018年</t>
  </si>
  <si>
    <t>2019年</t>
  </si>
  <si>
    <t>2020年</t>
  </si>
  <si>
    <t>2021年</t>
  </si>
  <si>
    <t>1、上年度常住人口</t>
  </si>
  <si>
    <t>2、上年度从业人员数</t>
  </si>
  <si>
    <t>3、最低工资标准</t>
  </si>
  <si>
    <t>元</t>
  </si>
  <si>
    <t>1750（18元/小时）</t>
  </si>
  <si>
    <t>预计将于年中调整</t>
  </si>
  <si>
    <t>1500（16元/小时）</t>
  </si>
  <si>
    <t>4、上年度岗平工资</t>
  </si>
  <si>
    <t>5、上年度就业人员平均工资</t>
  </si>
  <si>
    <t>6、上年度基层公共服务平台数量</t>
  </si>
  <si>
    <t>7、上年度人力资源服务机构数量</t>
  </si>
  <si>
    <t>8、技工院校数量</t>
  </si>
  <si>
    <t>9、技工院校在校生人数</t>
  </si>
  <si>
    <t>10、 职工养老保险基金上解数</t>
  </si>
  <si>
    <t>亿元</t>
  </si>
  <si>
    <t>其中：中心城区</t>
  </si>
  <si>
    <t xml:space="preserve">    新城区</t>
  </si>
  <si>
    <t>11、 失业保险基金上解数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</si>
</sst>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_ "/>
    <numFmt numFmtId="179" formatCode="0_);[Red]\(0\)"/>
  </numFmts>
  <fonts count="5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SimSun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13" borderId="14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9" fillId="27" borderId="18" applyNumberFormat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0"/>
    <xf numFmtId="0" fontId="50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7" applyNumberFormat="1" applyFont="1" applyBorder="1" applyAlignment="1">
      <alignment horizontal="center" vertical="center" wrapText="1"/>
    </xf>
    <xf numFmtId="0" fontId="7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9" fillId="0" borderId="1" xfId="57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57" applyNumberFormat="1" applyFont="1" applyFill="1" applyBorder="1" applyAlignment="1">
      <alignment horizontal="center" vertical="center" wrapText="1"/>
    </xf>
    <xf numFmtId="0" fontId="11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9" fontId="16" fillId="0" borderId="1" xfId="0" applyNumberFormat="1" applyFont="1" applyBorder="1" applyAlignment="1">
      <alignment horizontal="center" wrapText="1"/>
    </xf>
    <xf numFmtId="1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1" xfId="57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77" fontId="17" fillId="0" borderId="1" xfId="59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 applyProtection="1">
      <alignment horizontal="center" vertical="center"/>
    </xf>
    <xf numFmtId="9" fontId="1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9" fillId="0" borderId="1" xfId="59" applyFont="1" applyFill="1" applyBorder="1" applyAlignment="1">
      <alignment horizontal="center" vertical="center"/>
    </xf>
    <xf numFmtId="10" fontId="19" fillId="0" borderId="1" xfId="59" applyNumberFormat="1" applyFont="1" applyFill="1" applyBorder="1" applyAlignment="1">
      <alignment horizontal="center" vertical="center"/>
    </xf>
    <xf numFmtId="10" fontId="0" fillId="0" borderId="0" xfId="0" applyNumberFormat="1" applyFill="1" applyBorder="1"/>
    <xf numFmtId="0" fontId="17" fillId="0" borderId="1" xfId="59" applyFont="1" applyFill="1" applyBorder="1" applyAlignment="1">
      <alignment horizontal="center" vertical="center"/>
    </xf>
    <xf numFmtId="10" fontId="18" fillId="0" borderId="1" xfId="12" applyNumberFormat="1" applyFont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10" fontId="20" fillId="0" borderId="1" xfId="0" applyNumberFormat="1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59" applyFont="1" applyBorder="1" applyAlignment="1">
      <alignment horizontal="center" vertical="center"/>
    </xf>
    <xf numFmtId="0" fontId="22" fillId="0" borderId="0" xfId="34" applyFont="1" applyBorder="1" applyAlignment="1">
      <alignment horizontal="center"/>
    </xf>
    <xf numFmtId="177" fontId="22" fillId="0" borderId="0" xfId="59" applyNumberFormat="1" applyFont="1" applyBorder="1" applyAlignment="1">
      <alignment horizontal="center" vertical="center"/>
    </xf>
    <xf numFmtId="0" fontId="22" fillId="0" borderId="0" xfId="59" applyFont="1" applyFill="1" applyBorder="1" applyAlignment="1">
      <alignment horizontal="center" vertical="center"/>
    </xf>
    <xf numFmtId="0" fontId="22" fillId="0" borderId="0" xfId="34" applyFont="1" applyFill="1" applyBorder="1" applyAlignment="1">
      <alignment horizontal="center"/>
    </xf>
    <xf numFmtId="177" fontId="22" fillId="0" borderId="0" xfId="59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1" xfId="66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Alignment="1"/>
    <xf numFmtId="0" fontId="4" fillId="0" borderId="7" xfId="57" applyFont="1" applyBorder="1" applyAlignment="1">
      <alignment horizontal="center" vertical="center" wrapText="1"/>
    </xf>
    <xf numFmtId="0" fontId="4" fillId="0" borderId="5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8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0" fontId="19" fillId="0" borderId="1" xfId="0" applyNumberFormat="1" applyFont="1" applyBorder="1" applyAlignment="1">
      <alignment horizontal="center" vertical="center" wrapText="1"/>
    </xf>
    <xf numFmtId="1" fontId="7" fillId="0" borderId="1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/>
    <xf numFmtId="0" fontId="0" fillId="0" borderId="0" xfId="0" applyFill="1" applyAlignment="1"/>
    <xf numFmtId="0" fontId="23" fillId="0" borderId="1" xfId="57" applyNumberFormat="1" applyFont="1" applyBorder="1" applyAlignment="1">
      <alignment horizontal="center" vertical="center" wrapText="1"/>
    </xf>
    <xf numFmtId="178" fontId="23" fillId="0" borderId="1" xfId="57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177" fontId="24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176" fontId="24" fillId="0" borderId="1" xfId="57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10" fontId="7" fillId="0" borderId="1" xfId="57" applyNumberFormat="1" applyFont="1" applyBorder="1" applyAlignment="1">
      <alignment horizontal="center" vertical="center" wrapText="1"/>
    </xf>
    <xf numFmtId="0" fontId="0" fillId="0" borderId="0" xfId="0" applyFont="1"/>
    <xf numFmtId="0" fontId="25" fillId="0" borderId="1" xfId="57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57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57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9" fillId="0" borderId="4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6" fillId="0" borderId="1" xfId="57" applyFont="1" applyFill="1" applyBorder="1" applyAlignment="1">
      <alignment horizontal="left" vertical="center" wrapText="1"/>
    </xf>
    <xf numFmtId="0" fontId="6" fillId="0" borderId="2" xfId="57" applyFont="1" applyBorder="1" applyAlignment="1">
      <alignment horizontal="center" vertical="center" wrapText="1"/>
    </xf>
    <xf numFmtId="0" fontId="27" fillId="0" borderId="1" xfId="57" applyNumberFormat="1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6" fillId="0" borderId="1" xfId="57" applyFont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7" fillId="0" borderId="2" xfId="57" applyFont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/>
    </xf>
    <xf numFmtId="0" fontId="0" fillId="0" borderId="0" xfId="0" applyFont="1" applyAlignment="1">
      <alignment horizontal="center" vertical="center"/>
    </xf>
    <xf numFmtId="0" fontId="0" fillId="0" borderId="9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176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8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0" xfId="0" applyBorder="1" applyAlignment="1"/>
    <xf numFmtId="0" fontId="0" fillId="0" borderId="5" xfId="0" applyBorder="1" applyAlignment="1"/>
    <xf numFmtId="0" fontId="18" fillId="0" borderId="0" xfId="0" applyFont="1" applyAlignment="1">
      <alignment horizontal="left" vertical="center" wrapText="1"/>
    </xf>
    <xf numFmtId="10" fontId="18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0" fillId="0" borderId="7" xfId="0" applyBorder="1" applyAlignment="1"/>
    <xf numFmtId="1" fontId="18" fillId="0" borderId="1" xfId="0" applyNumberFormat="1" applyFont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</cellXfs>
  <cellStyles count="67">
    <cellStyle name="常规" xfId="0" builtinId="0"/>
    <cellStyle name="常规 33 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25 2" xfId="21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32 2" xfId="30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31 4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4" xfId="56"/>
    <cellStyle name="MS Sans Serif 2" xfId="57"/>
    <cellStyle name="常规 5" xfId="58"/>
    <cellStyle name="常规_Sheet1" xfId="59"/>
    <cellStyle name="常规 33 5" xfId="60"/>
    <cellStyle name="常规 58" xfId="61"/>
    <cellStyle name="常规 36 2" xfId="62"/>
    <cellStyle name="常规 31 8" xfId="63"/>
    <cellStyle name="常规 31 6" xfId="64"/>
    <cellStyle name="常规 2" xfId="65"/>
    <cellStyle name="常规 3" xfId="66"/>
  </cellStyles>
  <tableStyles count="0" defaultTableStyle="TableStyleMedium2" defaultPivotStyle="PivotStyleMedium9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K17" sqref="K17"/>
    </sheetView>
  </sheetViews>
  <sheetFormatPr defaultColWidth="9" defaultRowHeight="13.5"/>
  <cols>
    <col min="1" max="1" width="31.75" customWidth="1"/>
    <col min="2" max="7" width="15.875" customWidth="1"/>
  </cols>
  <sheetData>
    <row r="1" customFormat="1" ht="29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4" t="s">
        <v>1</v>
      </c>
      <c r="B2" s="4"/>
      <c r="C2" s="4"/>
      <c r="D2" s="5"/>
      <c r="E2" s="5"/>
      <c r="F2" s="5"/>
      <c r="G2" s="5"/>
    </row>
    <row r="3" customFormat="1" ht="29" customHeight="1" spans="1:3">
      <c r="A3" s="29" t="s">
        <v>2</v>
      </c>
      <c r="B3" s="29"/>
      <c r="C3" s="29"/>
    </row>
    <row r="4" customFormat="1" ht="29" customHeight="1" spans="1:7">
      <c r="A4" s="135" t="s">
        <v>3</v>
      </c>
      <c r="B4" s="135"/>
      <c r="C4" s="135"/>
      <c r="D4" s="81" t="s">
        <v>4</v>
      </c>
      <c r="E4" s="81"/>
      <c r="F4" s="81"/>
      <c r="G4" s="81"/>
    </row>
    <row r="5" customFormat="1" spans="1:7">
      <c r="A5" s="136"/>
      <c r="B5" s="146" t="s">
        <v>5</v>
      </c>
      <c r="C5" s="146"/>
      <c r="D5" s="157" t="s">
        <v>6</v>
      </c>
      <c r="E5" s="157"/>
      <c r="F5" s="158" t="s">
        <v>7</v>
      </c>
      <c r="G5" s="159"/>
    </row>
    <row r="6" customFormat="1" spans="1:7">
      <c r="A6" s="136"/>
      <c r="B6" s="22" t="s">
        <v>8</v>
      </c>
      <c r="C6" s="22" t="s">
        <v>9</v>
      </c>
      <c r="D6" s="160" t="s">
        <v>8</v>
      </c>
      <c r="E6" s="160" t="s">
        <v>9</v>
      </c>
      <c r="F6" s="160" t="s">
        <v>8</v>
      </c>
      <c r="G6" s="160" t="s">
        <v>9</v>
      </c>
    </row>
    <row r="7" customFormat="1" spans="1:13">
      <c r="A7" s="136" t="s">
        <v>10</v>
      </c>
      <c r="B7" s="161">
        <v>10042</v>
      </c>
      <c r="C7" s="162">
        <v>15510</v>
      </c>
      <c r="D7" s="163">
        <v>13575</v>
      </c>
      <c r="E7" s="164">
        <v>20743</v>
      </c>
      <c r="F7" s="164">
        <v>3533</v>
      </c>
      <c r="G7" s="165">
        <v>5233</v>
      </c>
      <c r="H7" s="166"/>
      <c r="I7" s="166"/>
      <c r="J7" s="166"/>
      <c r="K7" s="166"/>
      <c r="L7" s="166"/>
      <c r="M7" s="166"/>
    </row>
    <row r="8" customFormat="1" spans="1:7">
      <c r="A8" s="136" t="s">
        <v>11</v>
      </c>
      <c r="B8" s="161">
        <v>9089</v>
      </c>
      <c r="C8" s="162">
        <v>12534</v>
      </c>
      <c r="D8" s="163">
        <v>12519</v>
      </c>
      <c r="E8" s="163">
        <v>17740</v>
      </c>
      <c r="F8" s="164">
        <v>3430</v>
      </c>
      <c r="G8" s="165">
        <v>5206</v>
      </c>
    </row>
    <row r="9" customFormat="1" spans="1:7">
      <c r="A9" s="136" t="s">
        <v>12</v>
      </c>
      <c r="B9" s="161">
        <v>10967</v>
      </c>
      <c r="C9" s="162">
        <v>12786</v>
      </c>
      <c r="D9" s="163">
        <v>14002</v>
      </c>
      <c r="E9" s="163">
        <v>17727</v>
      </c>
      <c r="F9" s="164">
        <v>3035</v>
      </c>
      <c r="G9" s="165">
        <v>4941</v>
      </c>
    </row>
    <row r="10" customFormat="1" spans="1:7">
      <c r="A10" s="136" t="s">
        <v>13</v>
      </c>
      <c r="B10" s="161">
        <v>5006</v>
      </c>
      <c r="C10" s="162">
        <v>10134</v>
      </c>
      <c r="D10" s="163">
        <v>7653</v>
      </c>
      <c r="E10" s="163">
        <v>14263</v>
      </c>
      <c r="F10" s="164">
        <v>2647</v>
      </c>
      <c r="G10" s="165">
        <v>4129</v>
      </c>
    </row>
    <row r="11" customFormat="1" spans="1:7">
      <c r="A11" s="136" t="s">
        <v>14</v>
      </c>
      <c r="B11" s="161">
        <v>8548</v>
      </c>
      <c r="C11" s="162">
        <v>15043</v>
      </c>
      <c r="D11" s="163">
        <v>12005</v>
      </c>
      <c r="E11" s="163">
        <v>20344</v>
      </c>
      <c r="F11" s="164">
        <v>3457</v>
      </c>
      <c r="G11" s="165">
        <v>5301</v>
      </c>
    </row>
    <row r="12" customFormat="1" spans="1:7">
      <c r="A12" s="136" t="s">
        <v>15</v>
      </c>
      <c r="B12" s="161">
        <v>5522</v>
      </c>
      <c r="C12" s="162">
        <v>9153</v>
      </c>
      <c r="D12" s="163">
        <v>8357</v>
      </c>
      <c r="E12" s="163">
        <v>13648</v>
      </c>
      <c r="F12" s="164">
        <v>2835</v>
      </c>
      <c r="G12" s="165">
        <v>4495</v>
      </c>
    </row>
    <row r="13" customFormat="1" spans="1:7">
      <c r="A13" s="136" t="s">
        <v>16</v>
      </c>
      <c r="B13" s="161">
        <v>4399</v>
      </c>
      <c r="C13" s="162">
        <v>9031</v>
      </c>
      <c r="D13" s="163">
        <v>7234</v>
      </c>
      <c r="E13" s="163">
        <v>12731</v>
      </c>
      <c r="F13" s="164">
        <v>2835</v>
      </c>
      <c r="G13" s="165">
        <v>3700</v>
      </c>
    </row>
    <row r="14" customFormat="1" spans="1:7">
      <c r="A14" s="136" t="s">
        <v>17</v>
      </c>
      <c r="B14" s="161">
        <v>7060</v>
      </c>
      <c r="C14" s="162">
        <v>10452</v>
      </c>
      <c r="D14" s="163">
        <v>8646</v>
      </c>
      <c r="E14" s="164">
        <v>12705</v>
      </c>
      <c r="F14" s="164">
        <v>1586</v>
      </c>
      <c r="G14" s="165">
        <v>2253</v>
      </c>
    </row>
    <row r="15" customFormat="1" spans="1:7">
      <c r="A15" s="136" t="s">
        <v>18</v>
      </c>
      <c r="B15" s="161">
        <v>14300</v>
      </c>
      <c r="C15" s="162">
        <v>21615</v>
      </c>
      <c r="D15" s="163">
        <v>17476</v>
      </c>
      <c r="E15" s="164">
        <v>25772</v>
      </c>
      <c r="F15" s="164">
        <v>3176</v>
      </c>
      <c r="G15" s="165">
        <v>4157</v>
      </c>
    </row>
    <row r="16" customFormat="1" spans="1:7">
      <c r="A16" s="136" t="s">
        <v>19</v>
      </c>
      <c r="B16" s="161">
        <v>137</v>
      </c>
      <c r="C16" s="162">
        <v>231</v>
      </c>
      <c r="D16" s="163">
        <v>137</v>
      </c>
      <c r="E16" s="163">
        <v>231</v>
      </c>
      <c r="F16" s="164">
        <v>0</v>
      </c>
      <c r="G16" s="163">
        <v>0</v>
      </c>
    </row>
    <row r="17" customFormat="1" spans="1:7">
      <c r="A17" s="136" t="s">
        <v>20</v>
      </c>
      <c r="B17" s="161">
        <v>4326</v>
      </c>
      <c r="C17" s="162">
        <v>7652</v>
      </c>
      <c r="D17" s="163">
        <v>5544</v>
      </c>
      <c r="E17" s="164">
        <v>9338</v>
      </c>
      <c r="F17" s="164">
        <v>1218</v>
      </c>
      <c r="G17" s="165">
        <v>1686</v>
      </c>
    </row>
    <row r="18" customFormat="1" spans="1:7">
      <c r="A18" s="136" t="s">
        <v>21</v>
      </c>
      <c r="B18" s="161">
        <v>3351</v>
      </c>
      <c r="C18" s="162">
        <v>5994</v>
      </c>
      <c r="D18" s="163">
        <v>4952</v>
      </c>
      <c r="E18" s="164">
        <v>8500</v>
      </c>
      <c r="F18" s="164">
        <v>1601</v>
      </c>
      <c r="G18" s="165">
        <v>2506</v>
      </c>
    </row>
    <row r="19" customFormat="1" spans="1:7">
      <c r="A19" s="136" t="s">
        <v>22</v>
      </c>
      <c r="B19" s="161">
        <v>4635</v>
      </c>
      <c r="C19" s="162">
        <v>6799</v>
      </c>
      <c r="D19" s="163">
        <v>6335</v>
      </c>
      <c r="E19" s="164">
        <v>9897</v>
      </c>
      <c r="F19" s="164">
        <v>1700</v>
      </c>
      <c r="G19" s="165">
        <v>3098</v>
      </c>
    </row>
    <row r="20" customFormat="1" spans="1:7">
      <c r="A20" s="136" t="s">
        <v>23</v>
      </c>
      <c r="B20" s="161">
        <v>3406</v>
      </c>
      <c r="C20" s="162">
        <v>4703</v>
      </c>
      <c r="D20" s="163">
        <v>5256</v>
      </c>
      <c r="E20" s="164">
        <v>7526</v>
      </c>
      <c r="F20" s="164">
        <v>1850</v>
      </c>
      <c r="G20" s="165">
        <v>2823</v>
      </c>
    </row>
    <row r="21" customFormat="1" spans="1:7">
      <c r="A21" s="136" t="s">
        <v>24</v>
      </c>
      <c r="B21" s="161">
        <v>4964</v>
      </c>
      <c r="C21" s="162">
        <v>7577</v>
      </c>
      <c r="D21" s="163">
        <v>6622</v>
      </c>
      <c r="E21" s="164">
        <v>10418</v>
      </c>
      <c r="F21" s="164">
        <v>1658</v>
      </c>
      <c r="G21" s="165">
        <v>2841</v>
      </c>
    </row>
    <row r="22" customFormat="1" spans="1:7">
      <c r="A22" s="136" t="s">
        <v>25</v>
      </c>
      <c r="B22" s="161">
        <v>370</v>
      </c>
      <c r="C22" s="162">
        <v>697</v>
      </c>
      <c r="D22" s="163">
        <v>370</v>
      </c>
      <c r="E22" s="164">
        <v>697</v>
      </c>
      <c r="F22" s="164">
        <v>0</v>
      </c>
      <c r="G22" s="163">
        <v>0</v>
      </c>
    </row>
    <row r="23" customFormat="1" spans="1:7">
      <c r="A23" s="136" t="s">
        <v>26</v>
      </c>
      <c r="B23" s="161">
        <v>96122</v>
      </c>
      <c r="C23" s="162">
        <v>149911</v>
      </c>
      <c r="D23" s="163">
        <v>130683</v>
      </c>
      <c r="E23" s="163">
        <v>202280</v>
      </c>
      <c r="F23" s="164">
        <v>34561</v>
      </c>
      <c r="G23" s="163">
        <v>52369</v>
      </c>
    </row>
    <row r="24" spans="1:6">
      <c r="A24" s="8" t="s">
        <v>27</v>
      </c>
      <c r="B24" s="8"/>
      <c r="C24" s="8"/>
      <c r="D24" s="8"/>
      <c r="E24" s="8"/>
      <c r="F24" t="s">
        <v>28</v>
      </c>
    </row>
  </sheetData>
  <mergeCells count="9">
    <mergeCell ref="A1:G1"/>
    <mergeCell ref="A2:C2"/>
    <mergeCell ref="A3:C3"/>
    <mergeCell ref="A4:C4"/>
    <mergeCell ref="D4:G4"/>
    <mergeCell ref="B5:C5"/>
    <mergeCell ref="D5:E5"/>
    <mergeCell ref="F5:G5"/>
    <mergeCell ref="A24:E2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55" sqref="F55"/>
    </sheetView>
  </sheetViews>
  <sheetFormatPr defaultColWidth="9" defaultRowHeight="13.5"/>
  <cols>
    <col min="1" max="1" width="22.25" customWidth="1"/>
    <col min="2" max="2" width="9.625" customWidth="1"/>
    <col min="3" max="3" width="9.375" customWidth="1"/>
    <col min="4" max="4" width="10.375" customWidth="1"/>
    <col min="5" max="5" width="8.875" customWidth="1"/>
    <col min="8" max="8" width="9.375" customWidth="1"/>
    <col min="9" max="9" width="9" customWidth="1"/>
    <col min="10" max="10" width="9.375"/>
    <col min="11" max="11" width="10" customWidth="1"/>
    <col min="12" max="12" width="8.25" customWidth="1"/>
    <col min="13" max="13" width="10.6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29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42" t="s">
        <v>30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customFormat="1" spans="1:13">
      <c r="A6" s="136"/>
      <c r="B6" s="22" t="s">
        <v>31</v>
      </c>
      <c r="C6" s="22"/>
      <c r="D6" s="22"/>
      <c r="E6" s="24" t="s">
        <v>9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36"/>
      <c r="B7" s="24" t="s">
        <v>33</v>
      </c>
      <c r="C7" s="24" t="s">
        <v>34</v>
      </c>
      <c r="D7" s="24" t="s">
        <v>35</v>
      </c>
      <c r="E7" s="24" t="s">
        <v>33</v>
      </c>
      <c r="F7" s="24" t="s">
        <v>34</v>
      </c>
      <c r="G7" s="24" t="s">
        <v>35</v>
      </c>
      <c r="H7" s="24" t="s">
        <v>33</v>
      </c>
      <c r="I7" s="41" t="s">
        <v>36</v>
      </c>
      <c r="J7" s="24" t="s">
        <v>34</v>
      </c>
      <c r="K7" s="41" t="s">
        <v>36</v>
      </c>
      <c r="L7" s="24" t="s">
        <v>35</v>
      </c>
      <c r="M7" s="41" t="s">
        <v>36</v>
      </c>
    </row>
    <row r="8" customFormat="1" spans="1:13">
      <c r="A8" s="136" t="s">
        <v>37</v>
      </c>
      <c r="B8" s="46">
        <v>98758</v>
      </c>
      <c r="C8" s="143">
        <v>61569</v>
      </c>
      <c r="D8" s="153">
        <f t="shared" ref="D8:D10" si="0">B8-C8</f>
        <v>37189</v>
      </c>
      <c r="E8" s="144">
        <v>3635806</v>
      </c>
      <c r="F8" s="144">
        <v>2952555</v>
      </c>
      <c r="G8" s="144">
        <f t="shared" ref="G8:G10" si="1">E8-F8</f>
        <v>683251</v>
      </c>
      <c r="H8" s="144">
        <v>3366820</v>
      </c>
      <c r="I8" s="150">
        <f t="shared" ref="I8:I10" si="2">E8/H8-1</f>
        <v>0.0798931929832898</v>
      </c>
      <c r="J8" s="144">
        <v>2771016</v>
      </c>
      <c r="K8" s="150">
        <f t="shared" ref="K8:K10" si="3">F8/J8-1</f>
        <v>0.0655135156202635</v>
      </c>
      <c r="L8" s="144">
        <f t="shared" ref="L8:L10" si="4">H8-J8</f>
        <v>595804</v>
      </c>
      <c r="M8" s="150">
        <f t="shared" ref="M8:M10" si="5">G8/L8-1</f>
        <v>0.146771421474176</v>
      </c>
    </row>
    <row r="9" customFormat="1" spans="1:13">
      <c r="A9" s="136" t="s">
        <v>38</v>
      </c>
      <c r="B9" s="46">
        <v>2535</v>
      </c>
      <c r="C9" s="46">
        <v>958</v>
      </c>
      <c r="D9" s="46">
        <f t="shared" si="0"/>
        <v>1577</v>
      </c>
      <c r="E9" s="144">
        <v>299367</v>
      </c>
      <c r="F9" s="144">
        <v>208973</v>
      </c>
      <c r="G9" s="144">
        <f t="shared" si="1"/>
        <v>90394</v>
      </c>
      <c r="H9" s="144">
        <v>292914</v>
      </c>
      <c r="I9" s="150">
        <f t="shared" si="2"/>
        <v>0.0220303570331224</v>
      </c>
      <c r="J9" s="144">
        <v>205457</v>
      </c>
      <c r="K9" s="150">
        <f t="shared" si="3"/>
        <v>0.017113069888103</v>
      </c>
      <c r="L9" s="144">
        <f t="shared" si="4"/>
        <v>87457</v>
      </c>
      <c r="M9" s="150">
        <f t="shared" si="5"/>
        <v>0.0335822175469087</v>
      </c>
    </row>
    <row r="10" customFormat="1" spans="1:13">
      <c r="A10" s="136" t="s">
        <v>39</v>
      </c>
      <c r="B10" s="46">
        <v>-1531</v>
      </c>
      <c r="C10" s="46">
        <v>1940</v>
      </c>
      <c r="D10" s="46">
        <f t="shared" si="0"/>
        <v>-3471</v>
      </c>
      <c r="E10" s="144">
        <v>923432</v>
      </c>
      <c r="F10" s="144">
        <v>35894</v>
      </c>
      <c r="G10" s="144">
        <f t="shared" si="1"/>
        <v>887538</v>
      </c>
      <c r="H10" s="144">
        <v>924257</v>
      </c>
      <c r="I10" s="150">
        <f t="shared" si="2"/>
        <v>-0.000892608873938716</v>
      </c>
      <c r="J10" s="144">
        <v>18363</v>
      </c>
      <c r="K10" s="150">
        <f t="shared" si="3"/>
        <v>0.954691499210369</v>
      </c>
      <c r="L10" s="144">
        <f t="shared" si="4"/>
        <v>905894</v>
      </c>
      <c r="M10" s="150">
        <f t="shared" si="5"/>
        <v>-0.0202628563606779</v>
      </c>
    </row>
    <row r="11" customFormat="1" spans="1:13">
      <c r="A11" s="136" t="s">
        <v>40</v>
      </c>
      <c r="B11" s="22">
        <v>65792</v>
      </c>
      <c r="C11" s="22">
        <v>45424</v>
      </c>
      <c r="D11" s="22">
        <v>20368</v>
      </c>
      <c r="E11" s="22">
        <v>2862602</v>
      </c>
      <c r="F11" s="22">
        <v>2416688</v>
      </c>
      <c r="G11" s="22">
        <v>445914</v>
      </c>
      <c r="H11" s="22">
        <v>2619044</v>
      </c>
      <c r="I11" s="78">
        <v>0.093</v>
      </c>
      <c r="J11" s="22">
        <v>2237236</v>
      </c>
      <c r="K11" s="78">
        <v>0.0802</v>
      </c>
      <c r="L11" s="22">
        <v>381808</v>
      </c>
      <c r="M11" s="78">
        <v>0.1679</v>
      </c>
    </row>
    <row r="12" customFormat="1" spans="1:13">
      <c r="A12" s="136" t="s">
        <v>41</v>
      </c>
      <c r="B12" s="154">
        <v>197517</v>
      </c>
      <c r="C12" s="154">
        <v>153737</v>
      </c>
      <c r="D12" s="154">
        <v>43780</v>
      </c>
      <c r="E12" s="49">
        <v>3741496</v>
      </c>
      <c r="F12" s="49">
        <v>3148604</v>
      </c>
      <c r="G12" s="49">
        <v>592892</v>
      </c>
      <c r="H12" s="49">
        <v>3198187</v>
      </c>
      <c r="I12" s="50">
        <v>0.169880310313312</v>
      </c>
      <c r="J12" s="154">
        <v>2771552</v>
      </c>
      <c r="K12" s="50">
        <v>0.13604363187124</v>
      </c>
      <c r="L12" s="49">
        <v>426635</v>
      </c>
      <c r="M12" s="50">
        <v>0.38969376633422</v>
      </c>
    </row>
    <row r="13" customFormat="1" spans="1:13">
      <c r="A13" s="136" t="s">
        <v>26</v>
      </c>
      <c r="B13" s="46">
        <f>SUM(B8:B12)</f>
        <v>363071</v>
      </c>
      <c r="C13" s="46">
        <f t="shared" ref="C13:M13" si="6">SUM(C8:C12)</f>
        <v>263628</v>
      </c>
      <c r="D13" s="46">
        <f t="shared" si="6"/>
        <v>99443</v>
      </c>
      <c r="E13" s="46">
        <f t="shared" si="6"/>
        <v>11462703</v>
      </c>
      <c r="F13" s="46">
        <f t="shared" si="6"/>
        <v>8762714</v>
      </c>
      <c r="G13" s="46">
        <f t="shared" si="6"/>
        <v>2699989</v>
      </c>
      <c r="H13" s="46">
        <f t="shared" si="6"/>
        <v>10401222</v>
      </c>
      <c r="I13" s="47">
        <f>(E13-H13)/H13</f>
        <v>0.102053489484216</v>
      </c>
      <c r="J13" s="46">
        <f t="shared" si="6"/>
        <v>8003624</v>
      </c>
      <c r="K13" s="47">
        <f>(F13-J13)/J13</f>
        <v>0.0948432859914459</v>
      </c>
      <c r="L13" s="46">
        <f t="shared" si="6"/>
        <v>2397598</v>
      </c>
      <c r="M13" s="47">
        <f>(G13-L13)/L13</f>
        <v>0.126122477579644</v>
      </c>
    </row>
    <row r="14" ht="15" customHeight="1" spans="1:13">
      <c r="A14" s="155" t="s">
        <v>42</v>
      </c>
      <c r="B14" s="148"/>
      <c r="C14" s="148"/>
      <c r="D14" s="148"/>
      <c r="E14" s="148"/>
      <c r="F14" s="148"/>
      <c r="G14" s="148"/>
      <c r="H14" s="148"/>
      <c r="I14" s="152"/>
      <c r="J14" s="156"/>
      <c r="K14" s="156"/>
      <c r="L14" s="156"/>
      <c r="M14" s="156"/>
    </row>
    <row r="15" ht="15" customHeight="1" spans="1:9">
      <c r="A15" s="81" t="s">
        <v>43</v>
      </c>
      <c r="B15" s="8"/>
      <c r="C15" s="8"/>
      <c r="D15" s="8"/>
      <c r="E15" s="8"/>
      <c r="F15" s="8"/>
      <c r="G15" s="8"/>
      <c r="H15" s="8"/>
      <c r="I15" s="8"/>
    </row>
    <row r="16" ht="15" customHeight="1" spans="1:9">
      <c r="A16" s="81" t="s">
        <v>44</v>
      </c>
      <c r="B16" s="8"/>
      <c r="C16" s="8"/>
      <c r="D16" s="8"/>
      <c r="E16" s="8"/>
      <c r="F16" s="8"/>
      <c r="G16" s="8"/>
      <c r="H16" s="8"/>
      <c r="I16" s="8"/>
    </row>
    <row r="17" ht="15" customHeight="1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5" customHeight="1" spans="1:9">
      <c r="A18" s="149" t="s">
        <v>46</v>
      </c>
      <c r="B18" s="149"/>
      <c r="C18" s="149"/>
      <c r="D18" s="149"/>
      <c r="E18" s="149"/>
      <c r="F18" s="149"/>
      <c r="G18" s="149"/>
      <c r="H18" s="149"/>
      <c r="I18" s="149"/>
    </row>
    <row r="19" ht="15" customHeight="1" spans="1:9">
      <c r="A19" s="81" t="s">
        <v>47</v>
      </c>
      <c r="B19" s="81"/>
      <c r="C19" s="81"/>
      <c r="D19" s="81"/>
      <c r="E19" s="81"/>
      <c r="F19" s="81"/>
      <c r="G19" s="81"/>
      <c r="H19" s="81"/>
      <c r="I19" s="81"/>
    </row>
    <row r="20" ht="15" customHeight="1" spans="1:9">
      <c r="A20" s="81" t="s">
        <v>48</v>
      </c>
      <c r="B20" s="81"/>
      <c r="C20" s="81"/>
      <c r="D20" s="81"/>
      <c r="E20" s="81"/>
      <c r="F20" s="81"/>
      <c r="G20" s="81"/>
      <c r="H20" s="81"/>
      <c r="I20" s="81"/>
    </row>
    <row r="21" spans="1:9">
      <c r="A21" s="81" t="s">
        <v>49</v>
      </c>
      <c r="B21" s="81"/>
      <c r="C21" s="81"/>
      <c r="D21" s="81"/>
      <c r="E21" s="81"/>
      <c r="F21" s="81"/>
      <c r="G21" s="81"/>
      <c r="H21" s="81"/>
      <c r="I21" s="81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554861111111111" right="0.554861111111111" top="0.60625" bottom="0.606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Q10" sqref="Q10"/>
    </sheetView>
  </sheetViews>
  <sheetFormatPr defaultColWidth="9" defaultRowHeight="13.5"/>
  <cols>
    <col min="1" max="1" width="21.875" customWidth="1"/>
    <col min="2" max="2" width="9.5" customWidth="1"/>
    <col min="3" max="3" width="9.625" customWidth="1"/>
    <col min="5" max="5" width="7.75" customWidth="1"/>
    <col min="8" max="8" width="8.75" customWidth="1"/>
    <col min="9" max="9" width="8.875" customWidth="1"/>
    <col min="10" max="10" width="10.625" customWidth="1"/>
    <col min="11" max="11" width="10" customWidth="1"/>
    <col min="12" max="12" width="8.125" customWidth="1"/>
    <col min="13" max="13" width="10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50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42" t="s">
        <v>51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customFormat="1" spans="1:13">
      <c r="A6" s="136"/>
      <c r="B6" s="22" t="s">
        <v>31</v>
      </c>
      <c r="C6" s="22"/>
      <c r="D6" s="22"/>
      <c r="E6" s="24" t="s">
        <v>52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36"/>
      <c r="B7" s="137" t="s">
        <v>33</v>
      </c>
      <c r="C7" s="137" t="s">
        <v>34</v>
      </c>
      <c r="D7" s="24" t="s">
        <v>35</v>
      </c>
      <c r="E7" s="137" t="s">
        <v>33</v>
      </c>
      <c r="F7" s="137" t="s">
        <v>34</v>
      </c>
      <c r="G7" s="24" t="s">
        <v>35</v>
      </c>
      <c r="H7" s="137" t="s">
        <v>33</v>
      </c>
      <c r="I7" s="41" t="s">
        <v>36</v>
      </c>
      <c r="J7" s="137" t="s">
        <v>34</v>
      </c>
      <c r="K7" s="41" t="s">
        <v>36</v>
      </c>
      <c r="L7" s="24" t="s">
        <v>35</v>
      </c>
      <c r="M7" s="41" t="s">
        <v>36</v>
      </c>
    </row>
    <row r="8" customFormat="1" spans="1:13">
      <c r="A8" s="136" t="s">
        <v>37</v>
      </c>
      <c r="B8" s="143">
        <v>14285</v>
      </c>
      <c r="C8" s="144">
        <v>11091</v>
      </c>
      <c r="D8" s="145">
        <v>3194</v>
      </c>
      <c r="E8" s="144">
        <v>28040</v>
      </c>
      <c r="F8" s="144">
        <v>22214</v>
      </c>
      <c r="G8" s="144">
        <v>5826</v>
      </c>
      <c r="H8" s="144">
        <v>25859</v>
      </c>
      <c r="I8" s="150">
        <f t="shared" ref="I8:I10" si="0">E8/H8-1</f>
        <v>0.0843420085850188</v>
      </c>
      <c r="J8" s="144">
        <v>21445</v>
      </c>
      <c r="K8" s="150">
        <f t="shared" ref="K8:K10" si="1">F8/J8-1</f>
        <v>0.0358591746327814</v>
      </c>
      <c r="L8" s="144">
        <f t="shared" ref="L8:L10" si="2">H8-J8</f>
        <v>4414</v>
      </c>
      <c r="M8" s="150">
        <f t="shared" ref="M8:M10" si="3">G8/L8-1</f>
        <v>0.319891255097417</v>
      </c>
    </row>
    <row r="9" customFormat="1" spans="1:13">
      <c r="A9" s="136" t="s">
        <v>38</v>
      </c>
      <c r="B9" s="144">
        <v>1345</v>
      </c>
      <c r="C9" s="144">
        <v>887</v>
      </c>
      <c r="D9" s="144">
        <f>B9-C9</f>
        <v>458</v>
      </c>
      <c r="E9" s="144">
        <v>2562</v>
      </c>
      <c r="F9" s="144">
        <v>1712</v>
      </c>
      <c r="G9" s="144">
        <f>E9-F9</f>
        <v>850</v>
      </c>
      <c r="H9" s="144">
        <v>2106</v>
      </c>
      <c r="I9" s="150">
        <f t="shared" si="0"/>
        <v>0.216524216524216</v>
      </c>
      <c r="J9" s="144">
        <v>1415</v>
      </c>
      <c r="K9" s="150">
        <f t="shared" si="1"/>
        <v>0.209893992932862</v>
      </c>
      <c r="L9" s="144">
        <f t="shared" si="2"/>
        <v>691</v>
      </c>
      <c r="M9" s="150">
        <f t="shared" si="3"/>
        <v>0.230101302460203</v>
      </c>
    </row>
    <row r="10" customFormat="1" spans="1:13">
      <c r="A10" s="136" t="s">
        <v>39</v>
      </c>
      <c r="B10" s="144">
        <v>4486</v>
      </c>
      <c r="C10" s="144">
        <v>277</v>
      </c>
      <c r="D10" s="144">
        <f>B10-C10</f>
        <v>4209</v>
      </c>
      <c r="E10" s="144">
        <v>7619</v>
      </c>
      <c r="F10" s="144">
        <v>445</v>
      </c>
      <c r="G10" s="144">
        <f>E10-F10</f>
        <v>7174</v>
      </c>
      <c r="H10" s="144">
        <v>5169</v>
      </c>
      <c r="I10" s="150">
        <f t="shared" si="0"/>
        <v>0.473979493132134</v>
      </c>
      <c r="J10" s="144">
        <v>263</v>
      </c>
      <c r="K10" s="150">
        <f t="shared" si="1"/>
        <v>0.692015209125475</v>
      </c>
      <c r="L10" s="144">
        <f t="shared" si="2"/>
        <v>4906</v>
      </c>
      <c r="M10" s="150">
        <f t="shared" si="3"/>
        <v>0.462291072156543</v>
      </c>
    </row>
    <row r="11" customFormat="1" spans="1:13">
      <c r="A11" s="136" t="s">
        <v>40</v>
      </c>
      <c r="B11" s="146">
        <v>102758</v>
      </c>
      <c r="C11" s="146">
        <v>88534</v>
      </c>
      <c r="D11" s="146">
        <v>14224</v>
      </c>
      <c r="E11" s="146">
        <v>207311</v>
      </c>
      <c r="F11" s="146">
        <v>178805</v>
      </c>
      <c r="G11" s="146">
        <v>28506</v>
      </c>
      <c r="H11" s="146">
        <v>179569</v>
      </c>
      <c r="I11" s="151">
        <v>0.1545</v>
      </c>
      <c r="J11" s="146">
        <v>157544</v>
      </c>
      <c r="K11" s="151">
        <v>0.135</v>
      </c>
      <c r="L11" s="146">
        <v>22025</v>
      </c>
      <c r="M11" s="151">
        <v>0.2943</v>
      </c>
    </row>
    <row r="12" customFormat="1" spans="1:13">
      <c r="A12" s="136" t="s">
        <v>41</v>
      </c>
      <c r="B12" s="144">
        <v>17465</v>
      </c>
      <c r="C12" s="144">
        <v>16704</v>
      </c>
      <c r="D12" s="144">
        <v>761</v>
      </c>
      <c r="E12" s="144">
        <v>107477</v>
      </c>
      <c r="F12" s="144">
        <v>103851</v>
      </c>
      <c r="G12" s="144">
        <v>3636</v>
      </c>
      <c r="H12" s="144">
        <v>100054</v>
      </c>
      <c r="I12" s="150">
        <v>0.0741899374337858</v>
      </c>
      <c r="J12" s="144">
        <v>96811</v>
      </c>
      <c r="K12" s="150">
        <v>0.0727190092034995</v>
      </c>
      <c r="L12" s="144">
        <v>3243</v>
      </c>
      <c r="M12" s="150">
        <v>0.12118408880666</v>
      </c>
    </row>
    <row r="13" customFormat="1" spans="1:13">
      <c r="A13" s="136" t="s">
        <v>26</v>
      </c>
      <c r="B13" s="46">
        <f>SUM(B8:B12)</f>
        <v>140339</v>
      </c>
      <c r="C13" s="46">
        <f t="shared" ref="C13:M13" si="4">SUM(C8:C12)</f>
        <v>117493</v>
      </c>
      <c r="D13" s="46">
        <f t="shared" si="4"/>
        <v>22846</v>
      </c>
      <c r="E13" s="46">
        <f t="shared" si="4"/>
        <v>353009</v>
      </c>
      <c r="F13" s="46">
        <f t="shared" si="4"/>
        <v>307027</v>
      </c>
      <c r="G13" s="46">
        <f t="shared" si="4"/>
        <v>45992</v>
      </c>
      <c r="H13" s="46">
        <f t="shared" si="4"/>
        <v>312757</v>
      </c>
      <c r="I13" s="47">
        <f>(E13-H13)/H13</f>
        <v>0.128700556662201</v>
      </c>
      <c r="J13" s="46">
        <f t="shared" si="4"/>
        <v>277478</v>
      </c>
      <c r="K13" s="47">
        <f>(F13-J13)/J13</f>
        <v>0.106491325438413</v>
      </c>
      <c r="L13" s="46">
        <f t="shared" si="4"/>
        <v>35279</v>
      </c>
      <c r="M13" s="47">
        <f>(G13-L13)/L13</f>
        <v>0.303665069871595</v>
      </c>
    </row>
    <row r="14" spans="1:9">
      <c r="A14" s="147" t="s">
        <v>42</v>
      </c>
      <c r="B14" s="148"/>
      <c r="C14" s="148"/>
      <c r="D14" s="148"/>
      <c r="E14" s="148"/>
      <c r="F14" s="148"/>
      <c r="G14" s="148"/>
      <c r="H14" s="148"/>
      <c r="I14" s="152"/>
    </row>
    <row r="15" spans="1:9">
      <c r="A15" s="8" t="s">
        <v>53</v>
      </c>
      <c r="B15" s="8"/>
      <c r="C15" s="8"/>
      <c r="D15" s="8"/>
      <c r="E15" s="8"/>
      <c r="F15" s="8"/>
      <c r="G15" s="8"/>
      <c r="H15" s="8"/>
      <c r="I15" s="8"/>
    </row>
    <row r="16" spans="1:9">
      <c r="A16" s="8" t="s">
        <v>44</v>
      </c>
      <c r="B16" s="8"/>
      <c r="C16" s="8"/>
      <c r="D16" s="8"/>
      <c r="E16" s="8"/>
      <c r="F16" s="8"/>
      <c r="G16" s="8"/>
      <c r="H16" s="8"/>
      <c r="I16" s="8"/>
    </row>
    <row r="17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0" customHeight="1" spans="1:9">
      <c r="A18" s="149" t="s">
        <v>46</v>
      </c>
      <c r="B18" s="149"/>
      <c r="C18" s="149"/>
      <c r="D18" s="149"/>
      <c r="E18" s="149"/>
      <c r="F18" s="149"/>
      <c r="G18" s="149"/>
      <c r="H18" s="149"/>
      <c r="I18" s="149"/>
    </row>
    <row r="19" spans="1:9">
      <c r="A19" s="81" t="s">
        <v>47</v>
      </c>
      <c r="B19" s="81"/>
      <c r="C19" s="81"/>
      <c r="D19" s="81"/>
      <c r="E19" s="81"/>
      <c r="F19" s="81"/>
      <c r="G19" s="81"/>
      <c r="H19" s="81"/>
      <c r="I19" s="81"/>
    </row>
    <row r="20" spans="1:9">
      <c r="A20" s="81" t="s">
        <v>48</v>
      </c>
      <c r="B20" s="81"/>
      <c r="C20" s="81"/>
      <c r="D20" s="81"/>
      <c r="E20" s="81"/>
      <c r="F20" s="81"/>
      <c r="G20" s="81"/>
      <c r="H20" s="81"/>
      <c r="I20" s="81"/>
    </row>
    <row r="21" spans="1:9">
      <c r="A21" s="81" t="s">
        <v>54</v>
      </c>
      <c r="B21" s="81"/>
      <c r="C21" s="81"/>
      <c r="D21" s="81"/>
      <c r="E21" s="81"/>
      <c r="F21" s="81"/>
      <c r="G21" s="81"/>
      <c r="H21" s="81"/>
      <c r="I21" s="81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13.5"/>
  <cols>
    <col min="1" max="1" width="22.25" customWidth="1"/>
    <col min="3" max="3" width="9.375"/>
    <col min="4" max="4" width="9.375" customWidth="1"/>
    <col min="5" max="5" width="11" customWidth="1"/>
    <col min="7" max="7" width="9.375"/>
    <col min="8" max="8" width="9.875" customWidth="1"/>
    <col min="9" max="9" width="11" customWidth="1"/>
    <col min="10" max="10" width="10.375"/>
    <col min="11" max="11" width="9.62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9" customHeight="1" spans="1:9">
      <c r="A2" s="4"/>
      <c r="B2" s="4"/>
      <c r="C2" s="4"/>
      <c r="D2" s="5"/>
      <c r="E2" s="5"/>
      <c r="F2" s="5"/>
      <c r="G2" s="5"/>
      <c r="H2" s="5"/>
      <c r="I2" s="5"/>
    </row>
    <row r="3" customFormat="1" ht="29" customHeight="1" spans="1:3">
      <c r="A3" s="29" t="s">
        <v>55</v>
      </c>
      <c r="B3" s="29"/>
      <c r="C3" s="29"/>
    </row>
    <row r="4" customFormat="1" ht="29" customHeight="1" spans="1:11">
      <c r="A4" s="135"/>
      <c r="B4" s="135"/>
      <c r="C4" s="135"/>
      <c r="D4" s="8"/>
      <c r="E4" s="8"/>
      <c r="F4" s="8"/>
      <c r="G4" s="8"/>
      <c r="H4" s="8"/>
      <c r="I4" s="8"/>
      <c r="J4" s="8" t="s">
        <v>56</v>
      </c>
      <c r="K4" s="8"/>
    </row>
    <row r="5" customFormat="1" spans="1:11">
      <c r="A5" s="136"/>
      <c r="B5" s="137" t="s">
        <v>57</v>
      </c>
      <c r="C5" s="137"/>
      <c r="D5" s="137"/>
      <c r="E5" s="137"/>
      <c r="F5" s="137" t="s">
        <v>58</v>
      </c>
      <c r="G5" s="137"/>
      <c r="H5" s="137"/>
      <c r="I5" s="137"/>
      <c r="J5" s="140" t="s">
        <v>59</v>
      </c>
      <c r="K5" s="140" t="s">
        <v>60</v>
      </c>
    </row>
    <row r="6" customFormat="1" spans="1:11">
      <c r="A6" s="136"/>
      <c r="B6" s="24" t="s">
        <v>8</v>
      </c>
      <c r="C6" s="24" t="s">
        <v>9</v>
      </c>
      <c r="D6" s="24" t="s">
        <v>32</v>
      </c>
      <c r="E6" s="41" t="s">
        <v>36</v>
      </c>
      <c r="F6" s="24" t="s">
        <v>8</v>
      </c>
      <c r="G6" s="24" t="s">
        <v>9</v>
      </c>
      <c r="H6" s="24" t="s">
        <v>32</v>
      </c>
      <c r="I6" s="41" t="s">
        <v>36</v>
      </c>
      <c r="J6" s="141"/>
      <c r="K6" s="141"/>
    </row>
    <row r="7" customFormat="1" spans="1:11">
      <c r="A7" s="136" t="s">
        <v>37</v>
      </c>
      <c r="B7" s="138">
        <v>300.8848</v>
      </c>
      <c r="C7" s="138">
        <v>571.7327</v>
      </c>
      <c r="D7" s="138">
        <v>255.1276</v>
      </c>
      <c r="E7" s="47">
        <f t="shared" ref="E7:E9" si="0">C7/D7-1</f>
        <v>1.24096765696851</v>
      </c>
      <c r="F7" s="138">
        <v>304.8368</v>
      </c>
      <c r="G7" s="138">
        <v>564.9023</v>
      </c>
      <c r="H7" s="138">
        <v>268.9031</v>
      </c>
      <c r="I7" s="47">
        <f t="shared" ref="I7:I9" si="1">G7/H7-1</f>
        <v>1.10076529426399</v>
      </c>
      <c r="J7" s="138">
        <v>6.83040000000005</v>
      </c>
      <c r="K7" s="138">
        <v>119.0046</v>
      </c>
    </row>
    <row r="8" customFormat="1" spans="1:11">
      <c r="A8" s="136" t="s">
        <v>38</v>
      </c>
      <c r="B8" s="138">
        <v>39.8097</v>
      </c>
      <c r="C8" s="138">
        <v>60.5397</v>
      </c>
      <c r="D8" s="138">
        <v>45.9</v>
      </c>
      <c r="E8" s="47">
        <f t="shared" si="0"/>
        <v>0.318947712418301</v>
      </c>
      <c r="F8" s="138">
        <v>37.537</v>
      </c>
      <c r="G8" s="138">
        <v>61.347</v>
      </c>
      <c r="H8" s="138">
        <v>43.7611</v>
      </c>
      <c r="I8" s="47">
        <f t="shared" si="1"/>
        <v>0.401861470575466</v>
      </c>
      <c r="J8" s="139">
        <f>C8-G8</f>
        <v>-0.807299999999998</v>
      </c>
      <c r="K8" s="138">
        <v>31.7094</v>
      </c>
    </row>
    <row r="9" customFormat="1" spans="1:11">
      <c r="A9" s="136" t="s">
        <v>39</v>
      </c>
      <c r="B9" s="138">
        <v>10.68</v>
      </c>
      <c r="C9" s="138">
        <v>21.17</v>
      </c>
      <c r="D9" s="138">
        <v>14.19</v>
      </c>
      <c r="E9" s="47">
        <f t="shared" si="0"/>
        <v>0.491895701198027</v>
      </c>
      <c r="F9" s="138">
        <v>5.7</v>
      </c>
      <c r="G9" s="138">
        <v>11.13</v>
      </c>
      <c r="H9" s="138">
        <v>10.73</v>
      </c>
      <c r="I9" s="47">
        <f t="shared" si="1"/>
        <v>0.0372786579683131</v>
      </c>
      <c r="J9" s="139">
        <v>10.04</v>
      </c>
      <c r="K9" s="138">
        <v>54.22</v>
      </c>
    </row>
    <row r="10" customFormat="1" spans="1:11">
      <c r="A10" s="136" t="s">
        <v>40</v>
      </c>
      <c r="B10" s="22">
        <v>5.9</v>
      </c>
      <c r="C10" s="22">
        <v>11.36</v>
      </c>
      <c r="D10" s="22">
        <v>4.82</v>
      </c>
      <c r="E10" s="78">
        <v>1.3551</v>
      </c>
      <c r="F10" s="22">
        <v>21.7</v>
      </c>
      <c r="G10" s="22">
        <v>45.3</v>
      </c>
      <c r="H10" s="22">
        <v>12.73</v>
      </c>
      <c r="I10" s="78">
        <v>2.5573</v>
      </c>
      <c r="J10" s="22">
        <v>-33.94</v>
      </c>
      <c r="K10" s="22">
        <v>24.29</v>
      </c>
    </row>
    <row r="11" customFormat="1" spans="1:11">
      <c r="A11" s="136" t="s">
        <v>41</v>
      </c>
      <c r="B11" s="22">
        <v>0.63</v>
      </c>
      <c r="C11" s="22">
        <v>3.67</v>
      </c>
      <c r="D11" s="22">
        <v>0.83</v>
      </c>
      <c r="E11" s="78">
        <v>3.42168674698795</v>
      </c>
      <c r="F11" s="22">
        <v>0.55</v>
      </c>
      <c r="G11" s="22">
        <v>3.65</v>
      </c>
      <c r="H11" s="22">
        <v>2.34</v>
      </c>
      <c r="I11" s="78">
        <v>0.55982905982906</v>
      </c>
      <c r="J11" s="22">
        <v>0.02</v>
      </c>
      <c r="K11" s="22">
        <v>18.8</v>
      </c>
    </row>
    <row r="12" customFormat="1" spans="1:11">
      <c r="A12" s="136" t="s">
        <v>26</v>
      </c>
      <c r="B12" s="139">
        <f>SUM(B7:B11)</f>
        <v>357.9045</v>
      </c>
      <c r="C12" s="139">
        <f t="shared" ref="C12:K12" si="2">SUM(C7:C11)</f>
        <v>668.4724</v>
      </c>
      <c r="D12" s="139">
        <f t="shared" si="2"/>
        <v>320.8676</v>
      </c>
      <c r="E12" s="47">
        <f>(C12-D12)/D12</f>
        <v>1.08332782742789</v>
      </c>
      <c r="F12" s="139">
        <f t="shared" si="2"/>
        <v>370.3238</v>
      </c>
      <c r="G12" s="139">
        <f t="shared" si="2"/>
        <v>686.3293</v>
      </c>
      <c r="H12" s="139">
        <f t="shared" si="2"/>
        <v>338.4642</v>
      </c>
      <c r="I12" s="47">
        <f>(G12-H12)/H12</f>
        <v>1.02777516794982</v>
      </c>
      <c r="J12" s="139">
        <f t="shared" si="2"/>
        <v>-17.8568999999999</v>
      </c>
      <c r="K12" s="139">
        <f t="shared" si="2"/>
        <v>248.024</v>
      </c>
    </row>
    <row r="13" spans="1:11">
      <c r="A13" s="81" t="s">
        <v>61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>
      <c r="A14" s="81" t="s">
        <v>62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>
      <c r="A15" s="81" t="s">
        <v>63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ht="28" customHeight="1" spans="1:9">
      <c r="A18" s="94"/>
      <c r="B18" s="94"/>
      <c r="C18" s="94"/>
      <c r="D18" s="94"/>
      <c r="E18" s="94"/>
      <c r="F18" s="94"/>
      <c r="G18" s="94"/>
      <c r="H18" s="94"/>
      <c r="I18" s="94"/>
    </row>
  </sheetData>
  <mergeCells count="18">
    <mergeCell ref="A1:K1"/>
    <mergeCell ref="A2:C2"/>
    <mergeCell ref="A3:C3"/>
    <mergeCell ref="A4:C4"/>
    <mergeCell ref="D4:E4"/>
    <mergeCell ref="F4:G4"/>
    <mergeCell ref="H4:I4"/>
    <mergeCell ref="J4:K4"/>
    <mergeCell ref="B5:E5"/>
    <mergeCell ref="F5:I5"/>
    <mergeCell ref="A13:K13"/>
    <mergeCell ref="A14:K14"/>
    <mergeCell ref="A15:K15"/>
    <mergeCell ref="A16:I16"/>
    <mergeCell ref="A17:I17"/>
    <mergeCell ref="A18:I18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F40" sqref="F40"/>
    </sheetView>
  </sheetViews>
  <sheetFormatPr defaultColWidth="9" defaultRowHeight="13.5"/>
  <cols>
    <col min="1" max="1" width="27.625" customWidth="1"/>
    <col min="2" max="2" width="8.5" customWidth="1"/>
    <col min="3" max="3" width="11" customWidth="1"/>
    <col min="4" max="7" width="17.125" customWidth="1"/>
  </cols>
  <sheetData>
    <row r="1" customFormat="1" ht="29" customHeight="1" spans="1:10">
      <c r="A1" s="2"/>
      <c r="B1" s="2"/>
      <c r="C1" s="2"/>
      <c r="D1" s="2"/>
      <c r="E1" s="2"/>
      <c r="F1" s="2"/>
      <c r="G1" s="2"/>
      <c r="H1" s="3"/>
      <c r="I1" s="3"/>
      <c r="J1" s="3"/>
    </row>
    <row r="2" customFormat="1" ht="21" customHeight="1" spans="1:10">
      <c r="A2" s="4" t="s">
        <v>64</v>
      </c>
      <c r="B2" s="4"/>
      <c r="C2" s="4"/>
      <c r="D2" s="4"/>
      <c r="E2" s="5"/>
      <c r="F2" s="5"/>
      <c r="G2" s="5"/>
      <c r="H2" s="5"/>
      <c r="I2" s="5"/>
      <c r="J2" s="5"/>
    </row>
    <row r="3" customFormat="1" ht="19" customHeight="1" spans="1:6">
      <c r="A3" s="29" t="s">
        <v>65</v>
      </c>
      <c r="B3" s="29"/>
      <c r="C3" s="29"/>
      <c r="D3" s="29"/>
      <c r="E3" s="29"/>
      <c r="F3" s="29"/>
    </row>
    <row r="4" customFormat="1" ht="18" customHeight="1" spans="1:12">
      <c r="A4" s="82" t="s">
        <v>66</v>
      </c>
      <c r="B4" s="7" t="s">
        <v>67</v>
      </c>
      <c r="C4" s="109" t="s">
        <v>68</v>
      </c>
      <c r="D4" s="110" t="s">
        <v>69</v>
      </c>
      <c r="E4" s="110"/>
      <c r="F4" s="110" t="s">
        <v>70</v>
      </c>
      <c r="G4" s="110"/>
      <c r="H4" s="8"/>
      <c r="I4" s="8"/>
      <c r="J4" s="8"/>
      <c r="K4" s="8"/>
      <c r="L4" s="8"/>
    </row>
    <row r="5" customFormat="1" ht="20" customHeight="1" spans="1:12">
      <c r="A5" s="86"/>
      <c r="B5" s="7"/>
      <c r="C5" s="109"/>
      <c r="D5" s="111" t="s">
        <v>8</v>
      </c>
      <c r="E5" s="112" t="s">
        <v>71</v>
      </c>
      <c r="F5" s="111" t="s">
        <v>32</v>
      </c>
      <c r="G5" s="112" t="s">
        <v>72</v>
      </c>
      <c r="H5" s="8"/>
      <c r="I5" s="8"/>
      <c r="J5" s="8"/>
      <c r="K5" s="8"/>
      <c r="L5" s="8"/>
    </row>
    <row r="6" s="108" customFormat="1" ht="14.25" spans="1:12">
      <c r="A6" s="35" t="s">
        <v>73</v>
      </c>
      <c r="B6" s="10" t="s">
        <v>74</v>
      </c>
      <c r="C6" s="113" t="s">
        <v>75</v>
      </c>
      <c r="D6" s="114" t="s">
        <v>76</v>
      </c>
      <c r="E6" s="31">
        <v>2.88</v>
      </c>
      <c r="F6" s="115">
        <v>2.24</v>
      </c>
      <c r="G6" s="116">
        <f>E6-F6</f>
        <v>0.64</v>
      </c>
      <c r="H6" s="117"/>
      <c r="I6" s="117"/>
      <c r="J6" s="117"/>
      <c r="K6" s="120"/>
      <c r="L6" s="120"/>
    </row>
    <row r="7" s="108" customFormat="1" ht="14.25" spans="1:12">
      <c r="A7" s="35" t="s">
        <v>77</v>
      </c>
      <c r="B7" s="10" t="s">
        <v>78</v>
      </c>
      <c r="C7" s="113">
        <v>26000</v>
      </c>
      <c r="D7" s="118">
        <v>8271</v>
      </c>
      <c r="E7" s="31">
        <v>16024</v>
      </c>
      <c r="F7" s="115">
        <v>11744</v>
      </c>
      <c r="G7" s="119">
        <f t="shared" ref="G7:G15" si="0">(E7-F7)/F7*100%</f>
        <v>0.364441416893733</v>
      </c>
      <c r="H7" s="120"/>
      <c r="I7" s="120"/>
      <c r="J7" s="120"/>
      <c r="K7" s="120"/>
      <c r="L7" s="120"/>
    </row>
    <row r="8" s="108" customFormat="1" ht="14.25" spans="1:12">
      <c r="A8" s="35" t="s">
        <v>79</v>
      </c>
      <c r="B8" s="10" t="s">
        <v>78</v>
      </c>
      <c r="C8" s="113">
        <v>30000</v>
      </c>
      <c r="D8" s="118">
        <v>10817</v>
      </c>
      <c r="E8" s="31">
        <v>19297</v>
      </c>
      <c r="F8" s="115">
        <v>10498</v>
      </c>
      <c r="G8" s="119">
        <f t="shared" si="0"/>
        <v>0.838159649457039</v>
      </c>
      <c r="H8" s="121"/>
      <c r="I8" s="121"/>
      <c r="J8" s="121"/>
      <c r="K8" s="121"/>
      <c r="L8" s="121"/>
    </row>
    <row r="9" s="108" customFormat="1" ht="14.25" spans="1:12">
      <c r="A9" s="35" t="s">
        <v>80</v>
      </c>
      <c r="B9" s="10" t="s">
        <v>78</v>
      </c>
      <c r="C9" s="113"/>
      <c r="D9" s="118">
        <v>6465</v>
      </c>
      <c r="E9" s="31">
        <v>11796</v>
      </c>
      <c r="F9" s="115">
        <v>6175</v>
      </c>
      <c r="G9" s="119">
        <f t="shared" si="0"/>
        <v>0.910283400809717</v>
      </c>
      <c r="H9" s="121"/>
      <c r="I9" s="121"/>
      <c r="J9" s="121"/>
      <c r="K9" s="121"/>
      <c r="L9" s="121"/>
    </row>
    <row r="10" s="108" customFormat="1" ht="14.25" spans="1:12">
      <c r="A10" s="35" t="s">
        <v>81</v>
      </c>
      <c r="B10" s="10" t="s">
        <v>78</v>
      </c>
      <c r="C10" s="113"/>
      <c r="D10" s="118">
        <v>4352</v>
      </c>
      <c r="E10" s="31">
        <v>7501</v>
      </c>
      <c r="F10" s="115">
        <v>4323</v>
      </c>
      <c r="G10" s="119">
        <f t="shared" si="0"/>
        <v>0.735137635900995</v>
      </c>
      <c r="H10" s="121"/>
      <c r="I10" s="121"/>
      <c r="J10" s="121"/>
      <c r="K10" s="121"/>
      <c r="L10" s="121"/>
    </row>
    <row r="11" s="108" customFormat="1" ht="14.25" spans="1:12">
      <c r="A11" s="35" t="s">
        <v>82</v>
      </c>
      <c r="B11" s="10" t="s">
        <v>78</v>
      </c>
      <c r="C11" s="113">
        <v>60000</v>
      </c>
      <c r="D11" s="118">
        <v>25636</v>
      </c>
      <c r="E11" s="31">
        <v>43898</v>
      </c>
      <c r="F11" s="115">
        <v>25474</v>
      </c>
      <c r="G11" s="119">
        <f t="shared" si="0"/>
        <v>0.723247232472325</v>
      </c>
      <c r="H11" s="121"/>
      <c r="I11" s="121"/>
      <c r="J11" s="121"/>
      <c r="K11" s="121"/>
      <c r="L11" s="121"/>
    </row>
    <row r="12" s="108" customFormat="1" ht="14.25" spans="1:7">
      <c r="A12" s="35" t="s">
        <v>83</v>
      </c>
      <c r="B12" s="10" t="s">
        <v>78</v>
      </c>
      <c r="C12" s="113"/>
      <c r="D12" s="118">
        <v>14469</v>
      </c>
      <c r="E12" s="31">
        <v>25955</v>
      </c>
      <c r="F12" s="115">
        <v>16431</v>
      </c>
      <c r="G12" s="119">
        <f t="shared" si="0"/>
        <v>0.579636053800742</v>
      </c>
    </row>
    <row r="13" s="108" customFormat="1" ht="14.25" spans="1:7">
      <c r="A13" s="35" t="s">
        <v>84</v>
      </c>
      <c r="B13" s="10" t="s">
        <v>78</v>
      </c>
      <c r="C13" s="113"/>
      <c r="D13" s="118">
        <v>11167</v>
      </c>
      <c r="E13" s="31">
        <v>17943</v>
      </c>
      <c r="F13" s="115">
        <v>9043</v>
      </c>
      <c r="G13" s="119">
        <f t="shared" si="0"/>
        <v>0.984186663717793</v>
      </c>
    </row>
    <row r="14" s="108" customFormat="1" ht="14.25" spans="1:7">
      <c r="A14" s="122" t="s">
        <v>85</v>
      </c>
      <c r="B14" s="123" t="s">
        <v>86</v>
      </c>
      <c r="C14" s="113">
        <v>0.4</v>
      </c>
      <c r="D14" s="118">
        <v>0.2221</v>
      </c>
      <c r="E14" s="124">
        <v>0.2395</v>
      </c>
      <c r="F14" s="124">
        <v>0.126</v>
      </c>
      <c r="G14" s="119">
        <f t="shared" si="0"/>
        <v>0.900793650793651</v>
      </c>
    </row>
    <row r="15" s="108" customFormat="1" ht="14.25" spans="1:8">
      <c r="A15" s="125" t="s">
        <v>87</v>
      </c>
      <c r="B15" s="123" t="s">
        <v>86</v>
      </c>
      <c r="C15" s="113">
        <v>4.2</v>
      </c>
      <c r="D15" s="118">
        <v>1.5372</v>
      </c>
      <c r="E15" s="31">
        <v>2.4776</v>
      </c>
      <c r="F15" s="115">
        <v>1.3299</v>
      </c>
      <c r="G15" s="119">
        <f t="shared" si="0"/>
        <v>0.862997217835927</v>
      </c>
      <c r="H15" s="121"/>
    </row>
    <row r="16" spans="1:8">
      <c r="A16" s="122" t="s">
        <v>88</v>
      </c>
      <c r="B16" s="123" t="s">
        <v>86</v>
      </c>
      <c r="C16" s="126">
        <v>20</v>
      </c>
      <c r="D16" s="127">
        <v>10.5</v>
      </c>
      <c r="E16" s="127">
        <v>10.5</v>
      </c>
      <c r="F16" s="127">
        <v>0</v>
      </c>
      <c r="G16" s="128">
        <v>0</v>
      </c>
      <c r="H16" s="21"/>
    </row>
    <row r="17" ht="16" customHeight="1" spans="1:8">
      <c r="A17" s="122" t="s">
        <v>89</v>
      </c>
      <c r="B17" s="129" t="s">
        <v>86</v>
      </c>
      <c r="C17" s="130">
        <v>24.37</v>
      </c>
      <c r="D17" s="127">
        <v>7.72</v>
      </c>
      <c r="E17" s="127">
        <v>10.85</v>
      </c>
      <c r="F17" s="127">
        <v>4.55</v>
      </c>
      <c r="G17" s="131">
        <v>2.38</v>
      </c>
      <c r="H17" s="21"/>
    </row>
    <row r="18" spans="1:8">
      <c r="A18" s="88" t="s">
        <v>90</v>
      </c>
      <c r="B18" s="132" t="s">
        <v>91</v>
      </c>
      <c r="C18" s="130">
        <v>30</v>
      </c>
      <c r="D18" s="127">
        <v>38</v>
      </c>
      <c r="E18" s="127">
        <v>38</v>
      </c>
      <c r="F18" s="127">
        <v>25</v>
      </c>
      <c r="G18" s="131">
        <f>(E18-F18)/25*100%</f>
        <v>0.52</v>
      </c>
      <c r="H18" s="21"/>
    </row>
    <row r="19" spans="1:8">
      <c r="A19" s="88" t="s">
        <v>92</v>
      </c>
      <c r="B19" s="132" t="s">
        <v>91</v>
      </c>
      <c r="C19" s="130">
        <v>200</v>
      </c>
      <c r="D19" s="127">
        <v>101</v>
      </c>
      <c r="E19" s="127">
        <v>101</v>
      </c>
      <c r="F19" s="127">
        <v>24</v>
      </c>
      <c r="G19" s="133">
        <f>(E19-F19)/24*100%</f>
        <v>3.20833333333333</v>
      </c>
      <c r="H19" s="21"/>
    </row>
    <row r="20" s="15" customFormat="1" ht="18" customHeight="1" spans="1:7">
      <c r="A20" s="134" t="s">
        <v>93</v>
      </c>
      <c r="B20" s="134"/>
      <c r="C20" s="134"/>
      <c r="D20" s="134"/>
      <c r="E20" s="134"/>
      <c r="F20" s="134"/>
      <c r="G20" s="134"/>
    </row>
    <row r="21" s="15" customFormat="1" ht="18" customHeight="1" spans="1:7">
      <c r="A21" s="134" t="s">
        <v>94</v>
      </c>
      <c r="B21" s="134"/>
      <c r="C21" s="134"/>
      <c r="D21" s="134"/>
      <c r="E21" s="134"/>
      <c r="F21" s="134"/>
      <c r="G21" s="134"/>
    </row>
    <row r="22" s="15" customFormat="1" ht="18" customHeight="1" spans="1:7">
      <c r="A22" s="134" t="s">
        <v>95</v>
      </c>
      <c r="B22" s="134"/>
      <c r="C22" s="134"/>
      <c r="D22" s="134"/>
      <c r="E22" s="134"/>
      <c r="F22" s="134"/>
      <c r="G22" s="134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6" spans="2:2">
      <c r="B26" t="s">
        <v>96</v>
      </c>
    </row>
  </sheetData>
  <mergeCells count="14">
    <mergeCell ref="A1:G1"/>
    <mergeCell ref="A3:F3"/>
    <mergeCell ref="D4:E4"/>
    <mergeCell ref="F4:G4"/>
    <mergeCell ref="A20:G20"/>
    <mergeCell ref="A21:G21"/>
    <mergeCell ref="A22:G22"/>
    <mergeCell ref="A23:G23"/>
    <mergeCell ref="A24:G24"/>
    <mergeCell ref="A4:A5"/>
    <mergeCell ref="B4:B5"/>
    <mergeCell ref="C4:C5"/>
    <mergeCell ref="C8:C10"/>
    <mergeCell ref="C11:C13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5" sqref="H5"/>
    </sheetView>
  </sheetViews>
  <sheetFormatPr defaultColWidth="9" defaultRowHeight="13.5"/>
  <cols>
    <col min="1" max="1" width="38.5" customWidth="1"/>
    <col min="2" max="2" width="7.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1" customHeight="1" spans="1:6">
      <c r="A3" s="29" t="s">
        <v>97</v>
      </c>
      <c r="B3" s="29"/>
      <c r="C3" s="29"/>
      <c r="D3" s="29"/>
      <c r="E3" s="29"/>
      <c r="F3" s="29"/>
    </row>
    <row r="4" customFormat="1" ht="18" customHeight="1" spans="1:10">
      <c r="A4" s="82" t="s">
        <v>66</v>
      </c>
      <c r="B4" s="82" t="s">
        <v>67</v>
      </c>
      <c r="C4" s="83" t="s">
        <v>68</v>
      </c>
      <c r="D4" s="84" t="s">
        <v>69</v>
      </c>
      <c r="E4" s="85"/>
      <c r="F4" s="84" t="s">
        <v>70</v>
      </c>
      <c r="G4" s="85"/>
      <c r="H4" s="8"/>
      <c r="I4" s="8"/>
      <c r="J4" s="8"/>
    </row>
    <row r="5" customFormat="1" ht="15" customHeight="1" spans="1:10">
      <c r="A5" s="86"/>
      <c r="B5" s="86"/>
      <c r="C5" s="87"/>
      <c r="D5" s="7" t="s">
        <v>8</v>
      </c>
      <c r="E5" s="7" t="s">
        <v>71</v>
      </c>
      <c r="F5" s="7" t="s">
        <v>32</v>
      </c>
      <c r="G5" s="7" t="s">
        <v>72</v>
      </c>
      <c r="H5" s="96"/>
      <c r="I5" s="8"/>
      <c r="J5" s="8"/>
    </row>
    <row r="6" customFormat="1" ht="25" customHeight="1" spans="1:10">
      <c r="A6" s="88" t="s">
        <v>98</v>
      </c>
      <c r="B6" s="89" t="s">
        <v>99</v>
      </c>
      <c r="C6" s="97">
        <v>300000</v>
      </c>
      <c r="D6" s="98">
        <v>100923</v>
      </c>
      <c r="E6" s="98">
        <v>186717</v>
      </c>
      <c r="F6" s="99">
        <v>136771</v>
      </c>
      <c r="G6" s="47">
        <f t="shared" ref="G6:G8" si="0">E6/F6-1</f>
        <v>0.365179753017818</v>
      </c>
      <c r="H6" s="21"/>
      <c r="I6" s="21"/>
      <c r="J6" s="21"/>
    </row>
    <row r="7" ht="25" customHeight="1" spans="1:11">
      <c r="A7" s="88" t="s">
        <v>100</v>
      </c>
      <c r="B7" s="89" t="s">
        <v>86</v>
      </c>
      <c r="C7" s="12">
        <v>532.89</v>
      </c>
      <c r="D7" s="100">
        <v>7.24009999999995</v>
      </c>
      <c r="E7" s="100">
        <v>544.1818</v>
      </c>
      <c r="F7" s="100">
        <v>513.4122</v>
      </c>
      <c r="G7" s="47">
        <f t="shared" si="0"/>
        <v>0.059931571552059</v>
      </c>
      <c r="H7" s="8"/>
      <c r="I7" s="8"/>
      <c r="J7" s="8"/>
      <c r="K7" s="8"/>
    </row>
    <row r="8" ht="25" customHeight="1" spans="1:11">
      <c r="A8" s="88" t="s">
        <v>101</v>
      </c>
      <c r="B8" s="89" t="s">
        <v>86</v>
      </c>
      <c r="C8" s="12">
        <v>352.32</v>
      </c>
      <c r="D8" s="100">
        <v>9.8758</v>
      </c>
      <c r="E8" s="100">
        <v>363.5806</v>
      </c>
      <c r="F8" s="101">
        <v>336.682</v>
      </c>
      <c r="G8" s="47">
        <f t="shared" si="0"/>
        <v>0.0798931929832898</v>
      </c>
      <c r="H8" s="8"/>
      <c r="I8" s="8"/>
      <c r="J8" s="8"/>
      <c r="K8" s="8"/>
    </row>
    <row r="9" ht="25" customHeight="1" spans="1:7">
      <c r="A9" s="88" t="s">
        <v>102</v>
      </c>
      <c r="B9" s="89" t="s">
        <v>86</v>
      </c>
      <c r="C9" s="90">
        <v>336.1</v>
      </c>
      <c r="D9" s="102">
        <v>19.75</v>
      </c>
      <c r="E9" s="103">
        <v>374.15</v>
      </c>
      <c r="F9" s="104">
        <v>319.82</v>
      </c>
      <c r="G9" s="50">
        <v>0.169876805703208</v>
      </c>
    </row>
    <row r="10" ht="25" customHeight="1" spans="1:7">
      <c r="A10" s="88" t="s">
        <v>103</v>
      </c>
      <c r="B10" s="89" t="s">
        <v>86</v>
      </c>
      <c r="C10" s="12">
        <v>286</v>
      </c>
      <c r="D10" s="102">
        <v>6.58</v>
      </c>
      <c r="E10" s="105">
        <v>286.2602</v>
      </c>
      <c r="F10" s="105">
        <v>261.9044</v>
      </c>
      <c r="G10" s="50">
        <f>E10/F10-1</f>
        <v>0.0929950012294563</v>
      </c>
    </row>
    <row r="11" ht="25" customHeight="1" spans="1:7">
      <c r="A11" s="88" t="s">
        <v>104</v>
      </c>
      <c r="B11" s="106" t="s">
        <v>86</v>
      </c>
      <c r="C11" s="12">
        <v>1069.6</v>
      </c>
      <c r="D11" s="12">
        <v>35.16</v>
      </c>
      <c r="E11" s="12">
        <v>1086.12</v>
      </c>
      <c r="F11" s="12">
        <v>1013.46</v>
      </c>
      <c r="G11" s="107">
        <v>0.0717</v>
      </c>
    </row>
    <row r="12" spans="1:9">
      <c r="A12" s="81" t="s">
        <v>105</v>
      </c>
      <c r="B12" s="81"/>
      <c r="C12" s="81"/>
      <c r="D12" s="81"/>
      <c r="E12" s="81"/>
      <c r="F12" s="81"/>
      <c r="G12" s="81"/>
      <c r="H12" s="8"/>
      <c r="I12" s="8"/>
    </row>
    <row r="13" spans="1:11">
      <c r="A13" s="81" t="s">
        <v>106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>
      <c r="A14" s="81" t="s">
        <v>107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9">
      <c r="A15" s="81" t="s">
        <v>108</v>
      </c>
      <c r="B15" s="81"/>
      <c r="C15" s="81"/>
      <c r="D15" s="81"/>
      <c r="E15" s="81"/>
      <c r="F15" s="81"/>
      <c r="G15" s="81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20" spans="4:4">
      <c r="D20" t="s">
        <v>109</v>
      </c>
    </row>
  </sheetData>
  <mergeCells count="12">
    <mergeCell ref="A1:G1"/>
    <mergeCell ref="A2:C2"/>
    <mergeCell ref="A3:F3"/>
    <mergeCell ref="D4:E4"/>
    <mergeCell ref="F4:G4"/>
    <mergeCell ref="A12:G12"/>
    <mergeCell ref="A13:K13"/>
    <mergeCell ref="A14:K14"/>
    <mergeCell ref="A15:G15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ySplit="5" topLeftCell="A6" activePane="bottomLeft" state="frozen"/>
      <selection/>
      <selection pane="bottomLeft" activeCell="D31" sqref="D31"/>
    </sheetView>
  </sheetViews>
  <sheetFormatPr defaultColWidth="9" defaultRowHeight="13.5"/>
  <cols>
    <col min="1" max="1" width="36.12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9" customHeight="1" spans="1:6">
      <c r="A3" s="29" t="s">
        <v>110</v>
      </c>
      <c r="B3" s="29"/>
      <c r="C3" s="29"/>
      <c r="D3" s="29"/>
      <c r="E3" s="29"/>
      <c r="F3" s="29"/>
    </row>
    <row r="4" customFormat="1" ht="29" customHeight="1" spans="1:10">
      <c r="A4" s="82" t="s">
        <v>66</v>
      </c>
      <c r="B4" s="82" t="s">
        <v>67</v>
      </c>
      <c r="C4" s="83" t="s">
        <v>68</v>
      </c>
      <c r="D4" s="84" t="s">
        <v>69</v>
      </c>
      <c r="E4" s="85"/>
      <c r="F4" s="84" t="s">
        <v>70</v>
      </c>
      <c r="G4" s="85"/>
      <c r="H4" s="8"/>
      <c r="I4" s="8"/>
      <c r="J4" s="8"/>
    </row>
    <row r="5" customFormat="1" ht="29" customHeight="1" spans="1:10">
      <c r="A5" s="86"/>
      <c r="B5" s="86"/>
      <c r="C5" s="87"/>
      <c r="D5" s="7" t="s">
        <v>8</v>
      </c>
      <c r="E5" s="7" t="s">
        <v>71</v>
      </c>
      <c r="F5" s="7" t="s">
        <v>32</v>
      </c>
      <c r="G5" s="7" t="s">
        <v>111</v>
      </c>
      <c r="H5" s="8"/>
      <c r="I5" s="8"/>
      <c r="J5" s="8"/>
    </row>
    <row r="6" s="1" customFormat="1" ht="28" customHeight="1" spans="1:7">
      <c r="A6" s="88" t="s">
        <v>112</v>
      </c>
      <c r="B6" s="89" t="s">
        <v>78</v>
      </c>
      <c r="C6" s="12">
        <v>170000</v>
      </c>
      <c r="D6" s="90">
        <v>15144</v>
      </c>
      <c r="E6" s="90">
        <v>393374</v>
      </c>
      <c r="F6" s="46">
        <v>4348</v>
      </c>
      <c r="G6" s="47">
        <v>89.7424</v>
      </c>
    </row>
    <row r="7" s="1" customFormat="1" ht="28" customHeight="1" spans="1:7">
      <c r="A7" s="88" t="s">
        <v>113</v>
      </c>
      <c r="B7" s="89" t="s">
        <v>114</v>
      </c>
      <c r="C7" s="12">
        <v>5</v>
      </c>
      <c r="D7" s="90">
        <v>0</v>
      </c>
      <c r="E7" s="90">
        <v>0</v>
      </c>
      <c r="F7" s="46">
        <v>0</v>
      </c>
      <c r="G7" s="78" t="s">
        <v>76</v>
      </c>
    </row>
    <row r="8" s="1" customFormat="1" ht="28" customHeight="1" spans="1:7">
      <c r="A8" s="88" t="s">
        <v>115</v>
      </c>
      <c r="B8" s="89" t="s">
        <v>78</v>
      </c>
      <c r="C8" s="12">
        <v>20</v>
      </c>
      <c r="D8" s="90">
        <v>0</v>
      </c>
      <c r="E8" s="90">
        <v>0</v>
      </c>
      <c r="F8" s="46" t="s">
        <v>116</v>
      </c>
      <c r="G8" s="78" t="s">
        <v>76</v>
      </c>
    </row>
    <row r="9" s="1" customFormat="1" ht="28" customHeight="1" spans="1:7">
      <c r="A9" s="88" t="s">
        <v>117</v>
      </c>
      <c r="B9" s="89" t="s">
        <v>78</v>
      </c>
      <c r="C9" s="12">
        <v>50</v>
      </c>
      <c r="D9" s="90">
        <v>0</v>
      </c>
      <c r="E9" s="90">
        <v>0</v>
      </c>
      <c r="F9" s="46" t="s">
        <v>116</v>
      </c>
      <c r="G9" s="78" t="s">
        <v>76</v>
      </c>
    </row>
    <row r="10" ht="28" customHeight="1" spans="1:11">
      <c r="A10" s="88" t="s">
        <v>118</v>
      </c>
      <c r="B10" s="89" t="s">
        <v>74</v>
      </c>
      <c r="C10" s="12" t="s">
        <v>119</v>
      </c>
      <c r="D10" s="91" t="s">
        <v>120</v>
      </c>
      <c r="E10" s="92">
        <v>0.7916</v>
      </c>
      <c r="F10" s="91" t="s">
        <v>120</v>
      </c>
      <c r="G10" s="78" t="s">
        <v>76</v>
      </c>
      <c r="H10" s="15"/>
      <c r="I10" s="8"/>
      <c r="J10" s="8"/>
      <c r="K10" s="8"/>
    </row>
    <row r="11" ht="28" customHeight="1" spans="1:11">
      <c r="A11" s="88" t="s">
        <v>121</v>
      </c>
      <c r="B11" s="89" t="s">
        <v>74</v>
      </c>
      <c r="C11" s="12" t="s">
        <v>122</v>
      </c>
      <c r="D11" s="91" t="s">
        <v>120</v>
      </c>
      <c r="E11" s="92">
        <v>0.65</v>
      </c>
      <c r="F11" s="91" t="s">
        <v>120</v>
      </c>
      <c r="G11" s="78" t="s">
        <v>76</v>
      </c>
      <c r="H11" s="15"/>
      <c r="I11" s="8"/>
      <c r="J11" s="8"/>
      <c r="K11" s="8"/>
    </row>
    <row r="12" ht="28" customHeight="1" spans="1:11">
      <c r="A12" s="88" t="s">
        <v>123</v>
      </c>
      <c r="B12" s="89" t="s">
        <v>74</v>
      </c>
      <c r="C12" s="93" t="s">
        <v>124</v>
      </c>
      <c r="D12" s="93">
        <v>100</v>
      </c>
      <c r="E12" s="93">
        <v>100</v>
      </c>
      <c r="F12" s="93">
        <v>100</v>
      </c>
      <c r="G12" s="78" t="s">
        <v>76</v>
      </c>
      <c r="H12" s="94"/>
      <c r="I12" s="94"/>
      <c r="J12" s="94"/>
      <c r="K12" s="94"/>
    </row>
    <row r="13" spans="1:9">
      <c r="A13" s="81" t="s">
        <v>125</v>
      </c>
      <c r="B13" s="81"/>
      <c r="C13" s="81"/>
      <c r="D13" s="81"/>
      <c r="E13" s="81"/>
      <c r="F13" s="81"/>
      <c r="G13" s="81"/>
      <c r="H13" s="8"/>
      <c r="I13" s="8"/>
    </row>
    <row r="14" spans="1:7">
      <c r="A14" s="81" t="s">
        <v>126</v>
      </c>
      <c r="B14" s="81"/>
      <c r="C14" s="81"/>
      <c r="D14" s="81"/>
      <c r="E14" s="81"/>
      <c r="F14" s="81"/>
      <c r="G14" s="81"/>
    </row>
    <row r="15" spans="1:7">
      <c r="A15" s="81" t="s">
        <v>127</v>
      </c>
      <c r="B15" s="81"/>
      <c r="C15" s="81"/>
      <c r="D15" s="81"/>
      <c r="E15" s="81"/>
      <c r="F15" s="81"/>
      <c r="G15" s="81"/>
    </row>
    <row r="16" spans="1:7">
      <c r="A16" s="95"/>
      <c r="B16" s="95"/>
      <c r="C16" s="95"/>
      <c r="D16" s="95"/>
      <c r="E16" s="95"/>
      <c r="F16" s="95"/>
      <c r="G16" s="95"/>
    </row>
  </sheetData>
  <mergeCells count="12">
    <mergeCell ref="A1:G1"/>
    <mergeCell ref="A2:C2"/>
    <mergeCell ref="A3:F3"/>
    <mergeCell ref="D4:E4"/>
    <mergeCell ref="F4:G4"/>
    <mergeCell ref="A13:G13"/>
    <mergeCell ref="A14:G14"/>
    <mergeCell ref="A15:G15"/>
    <mergeCell ref="A16:G16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6"/>
  <sheetViews>
    <sheetView workbookViewId="0">
      <pane xSplit="1" ySplit="4" topLeftCell="B125" activePane="bottomRight" state="frozen"/>
      <selection/>
      <selection pane="topRight"/>
      <selection pane="bottomLeft"/>
      <selection pane="bottomRight" activeCell="A146" sqref="A146:F146"/>
    </sheetView>
  </sheetViews>
  <sheetFormatPr defaultColWidth="9" defaultRowHeight="13.5"/>
  <cols>
    <col min="1" max="1" width="32.625" customWidth="1"/>
    <col min="2" max="2" width="7.25" customWidth="1"/>
    <col min="3" max="3" width="10" customWidth="1"/>
    <col min="4" max="4" width="10.75" customWidth="1"/>
    <col min="5" max="5" width="12.875" customWidth="1"/>
    <col min="6" max="6" width="12.5" customWidth="1"/>
    <col min="7" max="7" width="28" customWidth="1"/>
    <col min="8" max="8" width="13.75"/>
    <col min="10" max="10" width="19"/>
    <col min="14" max="14" width="16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18" customHeight="1" spans="1:5">
      <c r="A2" s="29" t="s">
        <v>128</v>
      </c>
      <c r="B2" s="29"/>
      <c r="C2" s="29"/>
      <c r="D2" s="29"/>
      <c r="E2" s="29"/>
    </row>
    <row r="3" customFormat="1" ht="15" customHeight="1" spans="1:11">
      <c r="A3" s="30" t="s">
        <v>129</v>
      </c>
      <c r="B3" s="6" t="s">
        <v>130</v>
      </c>
      <c r="C3" s="31" t="s">
        <v>69</v>
      </c>
      <c r="D3" s="31"/>
      <c r="E3" s="31" t="s">
        <v>70</v>
      </c>
      <c r="F3" s="31"/>
      <c r="G3" s="8"/>
      <c r="H3" s="8"/>
      <c r="I3" s="8"/>
      <c r="J3" s="8"/>
      <c r="K3" s="8"/>
    </row>
    <row r="4" customFormat="1" ht="16" customHeight="1" spans="1:11">
      <c r="A4" s="32"/>
      <c r="B4" s="6"/>
      <c r="C4" s="33" t="s">
        <v>8</v>
      </c>
      <c r="D4" s="34" t="s">
        <v>71</v>
      </c>
      <c r="E4" s="33" t="s">
        <v>32</v>
      </c>
      <c r="F4" s="34" t="s">
        <v>72</v>
      </c>
      <c r="G4" s="8"/>
      <c r="H4" s="8"/>
      <c r="I4" s="8"/>
      <c r="J4" s="8"/>
      <c r="K4" s="8"/>
    </row>
    <row r="5" customFormat="1" ht="14.25" spans="1:11">
      <c r="A5" s="35" t="s">
        <v>131</v>
      </c>
      <c r="B5" s="36" t="s">
        <v>132</v>
      </c>
      <c r="C5" s="37">
        <v>8895</v>
      </c>
      <c r="D5" s="37">
        <v>26863</v>
      </c>
      <c r="E5" s="37">
        <v>9983</v>
      </c>
      <c r="F5" s="38">
        <v>1.69</v>
      </c>
      <c r="G5" s="13"/>
      <c r="H5" s="13"/>
      <c r="I5" s="13"/>
      <c r="J5" s="53"/>
      <c r="K5" s="53"/>
    </row>
    <row r="6" customFormat="1" ht="14.25" spans="1:11">
      <c r="A6" s="35" t="s">
        <v>133</v>
      </c>
      <c r="B6" s="36" t="s">
        <v>134</v>
      </c>
      <c r="C6" s="37">
        <v>100</v>
      </c>
      <c r="D6" s="37">
        <v>100</v>
      </c>
      <c r="E6" s="37">
        <v>100</v>
      </c>
      <c r="F6" s="37">
        <v>0</v>
      </c>
      <c r="G6" s="27"/>
      <c r="H6" s="27"/>
      <c r="I6" s="27"/>
      <c r="J6" s="53"/>
      <c r="K6" s="53"/>
    </row>
    <row r="7" customFormat="1" spans="1:11">
      <c r="A7" s="35" t="s">
        <v>135</v>
      </c>
      <c r="B7" s="6" t="s">
        <v>91</v>
      </c>
      <c r="C7" s="14">
        <v>0</v>
      </c>
      <c r="D7" s="14">
        <v>53</v>
      </c>
      <c r="E7" s="14">
        <v>43</v>
      </c>
      <c r="F7" s="39">
        <v>0.2326</v>
      </c>
      <c r="G7" s="22"/>
      <c r="H7" s="27"/>
      <c r="I7" s="27"/>
      <c r="J7" s="53"/>
      <c r="K7" s="53"/>
    </row>
    <row r="8" s="28" customFormat="1" spans="1:11">
      <c r="A8" s="40" t="s">
        <v>136</v>
      </c>
      <c r="B8" s="10" t="s">
        <v>91</v>
      </c>
      <c r="C8" s="41">
        <v>0</v>
      </c>
      <c r="D8" s="14">
        <v>29</v>
      </c>
      <c r="E8" s="14">
        <v>28</v>
      </c>
      <c r="F8" s="42">
        <v>0.03</v>
      </c>
      <c r="G8" s="43"/>
      <c r="H8" s="44"/>
      <c r="I8" s="44"/>
      <c r="J8" s="54"/>
      <c r="K8" s="54"/>
    </row>
    <row r="9" customFormat="1" spans="1:11">
      <c r="A9" s="35" t="s">
        <v>137</v>
      </c>
      <c r="B9" s="6" t="s">
        <v>78</v>
      </c>
      <c r="C9" s="45">
        <v>4158</v>
      </c>
      <c r="D9" s="46">
        <v>6166</v>
      </c>
      <c r="E9" s="46">
        <v>5698</v>
      </c>
      <c r="F9" s="47">
        <v>0.0821340821340821</v>
      </c>
      <c r="G9" s="21"/>
      <c r="H9" s="21"/>
      <c r="I9" s="21"/>
      <c r="J9" s="21"/>
      <c r="K9" s="21"/>
    </row>
    <row r="10" customFormat="1" spans="1:11">
      <c r="A10" s="35" t="s">
        <v>138</v>
      </c>
      <c r="B10" s="6" t="s">
        <v>78</v>
      </c>
      <c r="C10" s="45">
        <v>3211</v>
      </c>
      <c r="D10" s="46">
        <v>4998</v>
      </c>
      <c r="E10" s="46">
        <v>5133</v>
      </c>
      <c r="F10" s="47">
        <v>-0.0263004091174752</v>
      </c>
      <c r="G10" s="21"/>
      <c r="H10" s="21"/>
      <c r="I10" s="21"/>
      <c r="J10" s="21"/>
      <c r="K10" s="21"/>
    </row>
    <row r="11" customFormat="1" spans="1:11">
      <c r="A11" s="9" t="s">
        <v>139</v>
      </c>
      <c r="B11" s="6" t="s">
        <v>78</v>
      </c>
      <c r="C11" s="45">
        <v>136</v>
      </c>
      <c r="D11" s="46">
        <v>152</v>
      </c>
      <c r="E11" s="46">
        <v>0</v>
      </c>
      <c r="F11" s="48" t="s">
        <v>76</v>
      </c>
      <c r="G11" s="21"/>
      <c r="H11" s="21"/>
      <c r="I11" s="21"/>
      <c r="J11" s="21"/>
      <c r="K11" s="21"/>
    </row>
    <row r="12" customFormat="1" spans="1:11">
      <c r="A12" s="9" t="s">
        <v>140</v>
      </c>
      <c r="B12" s="6" t="s">
        <v>78</v>
      </c>
      <c r="C12" s="45">
        <v>467</v>
      </c>
      <c r="D12" s="46">
        <v>994</v>
      </c>
      <c r="E12" s="46">
        <v>565</v>
      </c>
      <c r="F12" s="47">
        <v>0.75929203539823</v>
      </c>
      <c r="G12" s="21"/>
      <c r="H12" s="21"/>
      <c r="I12" s="21"/>
      <c r="J12" s="21"/>
      <c r="K12" s="21"/>
    </row>
    <row r="13" customFormat="1" spans="1:11">
      <c r="A13" s="9" t="s">
        <v>141</v>
      </c>
      <c r="B13" s="6" t="s">
        <v>78</v>
      </c>
      <c r="C13" s="45">
        <v>112</v>
      </c>
      <c r="D13" s="46">
        <v>112</v>
      </c>
      <c r="E13" s="46">
        <v>0</v>
      </c>
      <c r="F13" s="48" t="s">
        <v>76</v>
      </c>
      <c r="G13" s="21"/>
      <c r="H13" s="21"/>
      <c r="I13" s="21"/>
      <c r="J13" s="21"/>
      <c r="K13" s="21"/>
    </row>
    <row r="14" customFormat="1" spans="1:11">
      <c r="A14" s="9" t="s">
        <v>142</v>
      </c>
      <c r="B14" s="6" t="s">
        <v>78</v>
      </c>
      <c r="C14" s="45">
        <v>0</v>
      </c>
      <c r="D14" s="46">
        <v>0</v>
      </c>
      <c r="E14" s="46">
        <v>35</v>
      </c>
      <c r="F14" s="48" t="s">
        <v>76</v>
      </c>
      <c r="G14" s="21"/>
      <c r="H14" s="21"/>
      <c r="I14" s="21"/>
      <c r="J14" s="21"/>
      <c r="K14" s="21"/>
    </row>
    <row r="15" customFormat="1" spans="1:11">
      <c r="A15" s="9" t="s">
        <v>143</v>
      </c>
      <c r="B15" s="6" t="s">
        <v>78</v>
      </c>
      <c r="C15" s="45">
        <v>1039</v>
      </c>
      <c r="D15" s="46">
        <v>1267</v>
      </c>
      <c r="E15" s="46">
        <v>466</v>
      </c>
      <c r="F15" s="47">
        <v>1.71888412017167</v>
      </c>
      <c r="G15" s="21"/>
      <c r="H15" s="21"/>
      <c r="I15" s="21"/>
      <c r="J15" s="21"/>
      <c r="K15" s="21"/>
    </row>
    <row r="16" customFormat="1" spans="1:11">
      <c r="A16" s="9" t="s">
        <v>144</v>
      </c>
      <c r="B16" s="6" t="s">
        <v>78</v>
      </c>
      <c r="C16" s="45">
        <v>2404</v>
      </c>
      <c r="D16" s="46">
        <v>3641</v>
      </c>
      <c r="E16" s="46">
        <v>4632</v>
      </c>
      <c r="F16" s="47">
        <v>-0.213946459412781</v>
      </c>
      <c r="G16" s="21"/>
      <c r="H16" s="21"/>
      <c r="I16" s="21"/>
      <c r="J16" s="21"/>
      <c r="K16" s="21"/>
    </row>
    <row r="17" customFormat="1" spans="1:11">
      <c r="A17" s="9" t="s">
        <v>145</v>
      </c>
      <c r="B17" s="6" t="s">
        <v>146</v>
      </c>
      <c r="C17" s="45">
        <v>63</v>
      </c>
      <c r="D17" s="49">
        <v>401</v>
      </c>
      <c r="E17" s="49">
        <v>243</v>
      </c>
      <c r="F17" s="50">
        <v>0.6502</v>
      </c>
      <c r="G17" s="21"/>
      <c r="H17" s="21"/>
      <c r="I17" s="21"/>
      <c r="J17" s="21"/>
      <c r="K17" s="21"/>
    </row>
    <row r="18" customFormat="1" ht="12" customHeight="1" spans="1:6">
      <c r="A18" s="9" t="s">
        <v>147</v>
      </c>
      <c r="B18" s="6" t="s">
        <v>146</v>
      </c>
      <c r="C18" s="45">
        <v>0</v>
      </c>
      <c r="D18" s="49">
        <v>26</v>
      </c>
      <c r="E18" s="49">
        <v>33</v>
      </c>
      <c r="F18" s="50">
        <v>-0.2121</v>
      </c>
    </row>
    <row r="19" customFormat="1" ht="12" customHeight="1" spans="1:6">
      <c r="A19" s="9" t="s">
        <v>148</v>
      </c>
      <c r="B19" s="6" t="s">
        <v>146</v>
      </c>
      <c r="C19" s="45">
        <v>0</v>
      </c>
      <c r="D19" s="49">
        <v>30</v>
      </c>
      <c r="E19" s="49">
        <v>13</v>
      </c>
      <c r="F19" s="50">
        <v>1.3076</v>
      </c>
    </row>
    <row r="20" customFormat="1" ht="12" customHeight="1" spans="1:6">
      <c r="A20" s="9" t="s">
        <v>149</v>
      </c>
      <c r="B20" s="6" t="s">
        <v>146</v>
      </c>
      <c r="C20" s="45">
        <v>0</v>
      </c>
      <c r="D20" s="49">
        <v>15</v>
      </c>
      <c r="E20" s="49">
        <v>7</v>
      </c>
      <c r="F20" s="50">
        <v>1.1428</v>
      </c>
    </row>
    <row r="21" customFormat="1" ht="12" customHeight="1" spans="1:6">
      <c r="A21" s="9" t="s">
        <v>150</v>
      </c>
      <c r="B21" s="6" t="s">
        <v>146</v>
      </c>
      <c r="C21" s="45">
        <v>9</v>
      </c>
      <c r="D21" s="49">
        <v>40</v>
      </c>
      <c r="E21" s="49">
        <v>5</v>
      </c>
      <c r="F21" s="50">
        <v>7</v>
      </c>
    </row>
    <row r="22" customFormat="1" ht="12" customHeight="1" spans="1:6">
      <c r="A22" s="9" t="s">
        <v>151</v>
      </c>
      <c r="B22" s="6" t="s">
        <v>146</v>
      </c>
      <c r="C22" s="45">
        <v>15</v>
      </c>
      <c r="D22" s="49">
        <v>85</v>
      </c>
      <c r="E22" s="49">
        <v>32</v>
      </c>
      <c r="F22" s="50">
        <v>1.6562</v>
      </c>
    </row>
    <row r="23" customFormat="1" ht="12" customHeight="1" spans="1:6">
      <c r="A23" s="9" t="s">
        <v>152</v>
      </c>
      <c r="B23" s="6" t="s">
        <v>146</v>
      </c>
      <c r="C23" s="45">
        <v>0</v>
      </c>
      <c r="D23" s="49">
        <v>16</v>
      </c>
      <c r="E23" s="49">
        <v>16</v>
      </c>
      <c r="F23" s="48" t="s">
        <v>76</v>
      </c>
    </row>
    <row r="24" customFormat="1" ht="12" customHeight="1" spans="1:6">
      <c r="A24" s="9" t="s">
        <v>153</v>
      </c>
      <c r="B24" s="6" t="s">
        <v>146</v>
      </c>
      <c r="C24" s="45">
        <v>1</v>
      </c>
      <c r="D24" s="49">
        <v>3</v>
      </c>
      <c r="E24" s="49">
        <v>6</v>
      </c>
      <c r="F24" s="51">
        <v>-0.5</v>
      </c>
    </row>
    <row r="25" customFormat="1" ht="12" customHeight="1" spans="1:6">
      <c r="A25" s="9" t="s">
        <v>154</v>
      </c>
      <c r="B25" s="6" t="s">
        <v>146</v>
      </c>
      <c r="C25" s="45">
        <v>0</v>
      </c>
      <c r="D25" s="49">
        <v>9</v>
      </c>
      <c r="E25" s="49">
        <v>5</v>
      </c>
      <c r="F25" s="50">
        <v>0.8</v>
      </c>
    </row>
    <row r="26" customFormat="1" ht="12" customHeight="1" spans="1:6">
      <c r="A26" s="9" t="s">
        <v>155</v>
      </c>
      <c r="B26" s="6" t="s">
        <v>146</v>
      </c>
      <c r="C26" s="45">
        <v>2</v>
      </c>
      <c r="D26" s="49">
        <v>2</v>
      </c>
      <c r="E26" s="49">
        <v>0</v>
      </c>
      <c r="F26" s="52">
        <v>1</v>
      </c>
    </row>
    <row r="27" customFormat="1" ht="12" customHeight="1" spans="1:6">
      <c r="A27" s="9" t="s">
        <v>156</v>
      </c>
      <c r="B27" s="6" t="s">
        <v>146</v>
      </c>
      <c r="C27" s="45">
        <v>0</v>
      </c>
      <c r="D27" s="49">
        <v>0</v>
      </c>
      <c r="E27" s="49">
        <v>0</v>
      </c>
      <c r="F27" s="48" t="s">
        <v>76</v>
      </c>
    </row>
    <row r="28" customFormat="1" ht="12" customHeight="1" spans="1:6">
      <c r="A28" s="9" t="s">
        <v>157</v>
      </c>
      <c r="B28" s="6" t="s">
        <v>146</v>
      </c>
      <c r="C28" s="45">
        <v>0</v>
      </c>
      <c r="D28" s="49">
        <v>1</v>
      </c>
      <c r="E28" s="49">
        <v>9</v>
      </c>
      <c r="F28" s="52">
        <v>-0.8888</v>
      </c>
    </row>
    <row r="29" customFormat="1" ht="12" customHeight="1" spans="1:6">
      <c r="A29" s="9" t="s">
        <v>158</v>
      </c>
      <c r="B29" s="6" t="s">
        <v>146</v>
      </c>
      <c r="C29" s="45">
        <v>1</v>
      </c>
      <c r="D29" s="49">
        <v>12</v>
      </c>
      <c r="E29" s="49">
        <v>6</v>
      </c>
      <c r="F29" s="50">
        <v>1</v>
      </c>
    </row>
    <row r="30" customFormat="1" ht="12" customHeight="1" spans="1:6">
      <c r="A30" s="9" t="s">
        <v>159</v>
      </c>
      <c r="B30" s="6" t="s">
        <v>146</v>
      </c>
      <c r="C30" s="45">
        <v>0</v>
      </c>
      <c r="D30" s="49">
        <v>0</v>
      </c>
      <c r="E30" s="49">
        <v>0</v>
      </c>
      <c r="F30" s="48" t="s">
        <v>76</v>
      </c>
    </row>
    <row r="31" customFormat="1" ht="12" customHeight="1" spans="1:6">
      <c r="A31" s="9" t="s">
        <v>160</v>
      </c>
      <c r="B31" s="6" t="s">
        <v>146</v>
      </c>
      <c r="C31" s="45">
        <v>1</v>
      </c>
      <c r="D31" s="49">
        <v>5</v>
      </c>
      <c r="E31" s="49">
        <v>14</v>
      </c>
      <c r="F31" s="52">
        <v>-0.6428</v>
      </c>
    </row>
    <row r="32" customFormat="1" ht="12" customHeight="1" spans="1:6">
      <c r="A32" s="9" t="s">
        <v>161</v>
      </c>
      <c r="B32" s="6" t="s">
        <v>146</v>
      </c>
      <c r="C32" s="45">
        <v>34</v>
      </c>
      <c r="D32" s="49">
        <v>151</v>
      </c>
      <c r="E32" s="49">
        <v>90</v>
      </c>
      <c r="F32" s="50">
        <v>0.6777</v>
      </c>
    </row>
    <row r="33" customFormat="1" ht="12" customHeight="1" spans="1:6">
      <c r="A33" s="9" t="s">
        <v>162</v>
      </c>
      <c r="B33" s="6" t="s">
        <v>146</v>
      </c>
      <c r="C33" s="45">
        <v>0</v>
      </c>
      <c r="D33" s="49">
        <v>6</v>
      </c>
      <c r="E33" s="49">
        <v>7</v>
      </c>
      <c r="F33" s="50">
        <v>-0.1428</v>
      </c>
    </row>
    <row r="34" spans="1:6">
      <c r="A34" s="9" t="s">
        <v>163</v>
      </c>
      <c r="B34" s="6" t="s">
        <v>91</v>
      </c>
      <c r="C34" s="45">
        <v>93595</v>
      </c>
      <c r="D34" s="46">
        <v>210035</v>
      </c>
      <c r="E34" s="46">
        <v>116998</v>
      </c>
      <c r="F34" s="47">
        <v>0.795201627378246</v>
      </c>
    </row>
    <row r="35" spans="1:6">
      <c r="A35" s="9" t="s">
        <v>164</v>
      </c>
      <c r="B35" s="6" t="s">
        <v>91</v>
      </c>
      <c r="C35" s="45">
        <v>9811</v>
      </c>
      <c r="D35" s="46">
        <v>22851</v>
      </c>
      <c r="E35" s="46">
        <v>8723</v>
      </c>
      <c r="F35" s="47">
        <v>1.61962627536398</v>
      </c>
    </row>
    <row r="36" spans="1:6">
      <c r="A36" s="9" t="s">
        <v>148</v>
      </c>
      <c r="B36" s="6" t="s">
        <v>91</v>
      </c>
      <c r="C36" s="45">
        <v>7665</v>
      </c>
      <c r="D36" s="46">
        <v>19728</v>
      </c>
      <c r="E36" s="46">
        <v>8261</v>
      </c>
      <c r="F36" s="47">
        <v>1.38808860912722</v>
      </c>
    </row>
    <row r="37" spans="1:6">
      <c r="A37" s="9" t="s">
        <v>149</v>
      </c>
      <c r="B37" s="6" t="s">
        <v>91</v>
      </c>
      <c r="C37" s="45">
        <v>3555</v>
      </c>
      <c r="D37" s="46">
        <v>6672</v>
      </c>
      <c r="E37" s="46">
        <v>4041</v>
      </c>
      <c r="F37" s="47">
        <v>0.651076466221232</v>
      </c>
    </row>
    <row r="38" spans="1:6">
      <c r="A38" s="9" t="s">
        <v>150</v>
      </c>
      <c r="B38" s="6" t="s">
        <v>91</v>
      </c>
      <c r="C38" s="45">
        <v>1170</v>
      </c>
      <c r="D38" s="46">
        <v>2530</v>
      </c>
      <c r="E38" s="46">
        <v>6427</v>
      </c>
      <c r="F38" s="47">
        <v>-0.6063482184534</v>
      </c>
    </row>
    <row r="39" spans="1:6">
      <c r="A39" s="9" t="s">
        <v>151</v>
      </c>
      <c r="B39" s="6" t="s">
        <v>91</v>
      </c>
      <c r="C39" s="45">
        <v>2826</v>
      </c>
      <c r="D39" s="46">
        <v>7834</v>
      </c>
      <c r="E39" s="46">
        <v>8971</v>
      </c>
      <c r="F39" s="47">
        <v>-0.126741723330732</v>
      </c>
    </row>
    <row r="40" spans="1:6">
      <c r="A40" s="9" t="s">
        <v>152</v>
      </c>
      <c r="B40" s="6" t="s">
        <v>91</v>
      </c>
      <c r="C40" s="45">
        <v>10688</v>
      </c>
      <c r="D40" s="46">
        <v>17883</v>
      </c>
      <c r="E40" s="46">
        <v>8159</v>
      </c>
      <c r="F40" s="47">
        <v>1.19181272214732</v>
      </c>
    </row>
    <row r="41" spans="1:6">
      <c r="A41" s="9" t="s">
        <v>153</v>
      </c>
      <c r="B41" s="6" t="s">
        <v>91</v>
      </c>
      <c r="C41" s="45">
        <v>11100</v>
      </c>
      <c r="D41" s="46">
        <v>18578</v>
      </c>
      <c r="E41" s="46">
        <v>13612</v>
      </c>
      <c r="F41" s="47">
        <v>0.364825154275639</v>
      </c>
    </row>
    <row r="42" spans="1:6">
      <c r="A42" s="9" t="s">
        <v>154</v>
      </c>
      <c r="B42" s="6" t="s">
        <v>91</v>
      </c>
      <c r="C42" s="45">
        <v>11891</v>
      </c>
      <c r="D42" s="46">
        <v>44081</v>
      </c>
      <c r="E42" s="46">
        <v>4986</v>
      </c>
      <c r="F42" s="47">
        <v>7.84095467308464</v>
      </c>
    </row>
    <row r="43" spans="1:6">
      <c r="A43" s="9" t="s">
        <v>155</v>
      </c>
      <c r="B43" s="6" t="s">
        <v>91</v>
      </c>
      <c r="C43" s="45">
        <v>0</v>
      </c>
      <c r="D43" s="46">
        <v>0</v>
      </c>
      <c r="E43" s="46">
        <v>0</v>
      </c>
      <c r="F43" s="48" t="s">
        <v>76</v>
      </c>
    </row>
    <row r="44" spans="1:6">
      <c r="A44" s="9" t="s">
        <v>156</v>
      </c>
      <c r="B44" s="6" t="s">
        <v>91</v>
      </c>
      <c r="C44" s="45">
        <v>0</v>
      </c>
      <c r="D44" s="46">
        <v>0</v>
      </c>
      <c r="E44" s="46">
        <v>0</v>
      </c>
      <c r="F44" s="48" t="s">
        <v>76</v>
      </c>
    </row>
    <row r="45" spans="1:6">
      <c r="A45" s="9" t="s">
        <v>157</v>
      </c>
      <c r="B45" s="6" t="s">
        <v>91</v>
      </c>
      <c r="C45" s="45">
        <v>14008</v>
      </c>
      <c r="D45" s="46">
        <v>24766</v>
      </c>
      <c r="E45" s="46">
        <v>6031</v>
      </c>
      <c r="F45" s="47">
        <v>3.1064500082905</v>
      </c>
    </row>
    <row r="46" spans="1:6">
      <c r="A46" s="9" t="s">
        <v>158</v>
      </c>
      <c r="B46" s="6" t="s">
        <v>91</v>
      </c>
      <c r="C46" s="45">
        <v>3389</v>
      </c>
      <c r="D46" s="46">
        <v>5765</v>
      </c>
      <c r="E46" s="46">
        <v>5321</v>
      </c>
      <c r="F46" s="47">
        <v>0.0834429618492765</v>
      </c>
    </row>
    <row r="47" spans="1:6">
      <c r="A47" s="9" t="s">
        <v>159</v>
      </c>
      <c r="B47" s="6" t="s">
        <v>91</v>
      </c>
      <c r="C47" s="45">
        <v>5388</v>
      </c>
      <c r="D47" s="46">
        <v>10117</v>
      </c>
      <c r="E47" s="46">
        <v>6601</v>
      </c>
      <c r="F47" s="47">
        <v>0.532646568701712</v>
      </c>
    </row>
    <row r="48" spans="1:6">
      <c r="A48" s="9" t="s">
        <v>160</v>
      </c>
      <c r="B48" s="6" t="s">
        <v>91</v>
      </c>
      <c r="C48" s="45">
        <v>2940</v>
      </c>
      <c r="D48" s="46">
        <v>4759</v>
      </c>
      <c r="E48" s="46">
        <v>11928</v>
      </c>
      <c r="F48" s="47">
        <v>-0.601022803487592</v>
      </c>
    </row>
    <row r="49" spans="1:6">
      <c r="A49" s="9" t="s">
        <v>161</v>
      </c>
      <c r="B49" s="6" t="s">
        <v>91</v>
      </c>
      <c r="C49" s="45">
        <v>3884</v>
      </c>
      <c r="D49" s="46">
        <v>16051</v>
      </c>
      <c r="E49" s="46">
        <v>21807</v>
      </c>
      <c r="F49" s="47">
        <v>-0.263951942036961</v>
      </c>
    </row>
    <row r="50" spans="1:6">
      <c r="A50" s="9" t="s">
        <v>165</v>
      </c>
      <c r="B50" s="6" t="s">
        <v>91</v>
      </c>
      <c r="C50" s="45">
        <v>5280</v>
      </c>
      <c r="D50" s="46">
        <v>8420</v>
      </c>
      <c r="E50" s="49">
        <v>2130</v>
      </c>
      <c r="F50" s="47">
        <v>2.95305164319249</v>
      </c>
    </row>
    <row r="51" spans="1:6">
      <c r="A51" s="9" t="s">
        <v>166</v>
      </c>
      <c r="B51" s="6" t="s">
        <v>99</v>
      </c>
      <c r="C51" s="45">
        <v>48537</v>
      </c>
      <c r="D51" s="46">
        <v>106426</v>
      </c>
      <c r="E51" s="46">
        <v>71520</v>
      </c>
      <c r="F51" s="47">
        <v>0.488059284116331</v>
      </c>
    </row>
    <row r="52" spans="1:6">
      <c r="A52" s="9" t="s">
        <v>167</v>
      </c>
      <c r="B52" s="6" t="s">
        <v>99</v>
      </c>
      <c r="C52" s="45">
        <v>15300</v>
      </c>
      <c r="D52" s="46">
        <v>28202</v>
      </c>
      <c r="E52" s="46">
        <v>23860</v>
      </c>
      <c r="F52" s="47">
        <v>0.18197820620285</v>
      </c>
    </row>
    <row r="53" spans="1:6">
      <c r="A53" s="9" t="s">
        <v>168</v>
      </c>
      <c r="B53" s="6" t="s">
        <v>99</v>
      </c>
      <c r="C53" s="45">
        <v>1240</v>
      </c>
      <c r="D53" s="46">
        <v>2009</v>
      </c>
      <c r="E53" s="46">
        <v>2485</v>
      </c>
      <c r="F53" s="47">
        <v>-0.191549295774648</v>
      </c>
    </row>
    <row r="54" spans="1:6">
      <c r="A54" s="9" t="s">
        <v>148</v>
      </c>
      <c r="B54" s="6" t="s">
        <v>99</v>
      </c>
      <c r="C54" s="45">
        <v>2012</v>
      </c>
      <c r="D54" s="46">
        <v>7937</v>
      </c>
      <c r="E54" s="46">
        <v>3567</v>
      </c>
      <c r="F54" s="47">
        <v>1.2251191477432</v>
      </c>
    </row>
    <row r="55" spans="1:6">
      <c r="A55" s="9" t="s">
        <v>149</v>
      </c>
      <c r="B55" s="6" t="s">
        <v>99</v>
      </c>
      <c r="C55" s="45">
        <v>2663</v>
      </c>
      <c r="D55" s="46">
        <v>4779</v>
      </c>
      <c r="E55" s="46">
        <v>3157</v>
      </c>
      <c r="F55" s="47">
        <v>0.513778904022806</v>
      </c>
    </row>
    <row r="56" spans="1:6">
      <c r="A56" s="9" t="s">
        <v>150</v>
      </c>
      <c r="B56" s="6" t="s">
        <v>99</v>
      </c>
      <c r="C56" s="45">
        <v>837</v>
      </c>
      <c r="D56" s="46">
        <v>1947</v>
      </c>
      <c r="E56" s="46">
        <v>2760</v>
      </c>
      <c r="F56" s="47">
        <v>-0.294565217391304</v>
      </c>
    </row>
    <row r="57" spans="1:6">
      <c r="A57" s="9" t="s">
        <v>151</v>
      </c>
      <c r="B57" s="6" t="s">
        <v>99</v>
      </c>
      <c r="C57" s="45">
        <v>2270</v>
      </c>
      <c r="D57" s="46">
        <v>6401</v>
      </c>
      <c r="E57" s="46">
        <v>5975</v>
      </c>
      <c r="F57" s="47">
        <v>0.0712970711297071</v>
      </c>
    </row>
    <row r="58" spans="1:6">
      <c r="A58" s="9" t="s">
        <v>152</v>
      </c>
      <c r="B58" s="6" t="s">
        <v>99</v>
      </c>
      <c r="C58" s="45">
        <v>5927</v>
      </c>
      <c r="D58" s="46">
        <v>8974</v>
      </c>
      <c r="E58" s="46">
        <v>3367</v>
      </c>
      <c r="F58" s="47">
        <v>1.66528066528067</v>
      </c>
    </row>
    <row r="59" spans="1:6">
      <c r="A59" s="9" t="s">
        <v>153</v>
      </c>
      <c r="B59" s="6" t="s">
        <v>99</v>
      </c>
      <c r="C59" s="45">
        <v>8000</v>
      </c>
      <c r="D59" s="46">
        <v>14450</v>
      </c>
      <c r="E59" s="46">
        <v>12369</v>
      </c>
      <c r="F59" s="47">
        <v>0.168243188616703</v>
      </c>
    </row>
    <row r="60" spans="1:6">
      <c r="A60" s="9" t="s">
        <v>154</v>
      </c>
      <c r="B60" s="6" t="s">
        <v>99</v>
      </c>
      <c r="C60" s="45">
        <v>5374</v>
      </c>
      <c r="D60" s="46">
        <v>18521</v>
      </c>
      <c r="E60" s="46">
        <v>1836</v>
      </c>
      <c r="F60" s="47">
        <v>9.08769063180828</v>
      </c>
    </row>
    <row r="61" spans="1:6">
      <c r="A61" s="9" t="s">
        <v>155</v>
      </c>
      <c r="B61" s="6" t="s">
        <v>99</v>
      </c>
      <c r="C61" s="45">
        <v>0</v>
      </c>
      <c r="D61" s="46">
        <v>0</v>
      </c>
      <c r="E61" s="46">
        <v>0</v>
      </c>
      <c r="F61" s="48" t="s">
        <v>76</v>
      </c>
    </row>
    <row r="62" spans="1:6">
      <c r="A62" s="9" t="s">
        <v>156</v>
      </c>
      <c r="B62" s="6" t="s">
        <v>99</v>
      </c>
      <c r="C62" s="45">
        <v>0</v>
      </c>
      <c r="D62" s="46">
        <v>0</v>
      </c>
      <c r="E62" s="46">
        <v>0</v>
      </c>
      <c r="F62" s="48" t="s">
        <v>76</v>
      </c>
    </row>
    <row r="63" spans="1:6">
      <c r="A63" s="9" t="s">
        <v>157</v>
      </c>
      <c r="B63" s="6" t="s">
        <v>99</v>
      </c>
      <c r="C63" s="45">
        <v>9413</v>
      </c>
      <c r="D63" s="46">
        <v>16646</v>
      </c>
      <c r="E63" s="46">
        <v>4051</v>
      </c>
      <c r="F63" s="47">
        <v>3.10910886200938</v>
      </c>
    </row>
    <row r="64" spans="1:6">
      <c r="A64" s="9" t="s">
        <v>158</v>
      </c>
      <c r="B64" s="6" t="s">
        <v>99</v>
      </c>
      <c r="C64" s="45">
        <v>2508</v>
      </c>
      <c r="D64" s="46">
        <v>4124</v>
      </c>
      <c r="E64" s="46">
        <v>3958</v>
      </c>
      <c r="F64" s="47">
        <v>0.0419403739262254</v>
      </c>
    </row>
    <row r="65" spans="1:6">
      <c r="A65" s="9" t="s">
        <v>159</v>
      </c>
      <c r="B65" s="6" t="s">
        <v>99</v>
      </c>
      <c r="C65" s="45">
        <v>2608</v>
      </c>
      <c r="D65" s="46">
        <v>5121</v>
      </c>
      <c r="E65" s="46">
        <v>3571</v>
      </c>
      <c r="F65" s="47">
        <v>0.43405208625035</v>
      </c>
    </row>
    <row r="66" spans="1:6">
      <c r="A66" s="9" t="s">
        <v>160</v>
      </c>
      <c r="B66" s="6" t="s">
        <v>99</v>
      </c>
      <c r="C66" s="45">
        <v>2764</v>
      </c>
      <c r="D66" s="46">
        <v>4394</v>
      </c>
      <c r="E66" s="46">
        <v>6756</v>
      </c>
      <c r="F66" s="47">
        <v>-0.349615156897573</v>
      </c>
    </row>
    <row r="67" spans="1:6">
      <c r="A67" s="9" t="s">
        <v>161</v>
      </c>
      <c r="B67" s="6" t="s">
        <v>99</v>
      </c>
      <c r="C67" s="45">
        <v>2656</v>
      </c>
      <c r="D67" s="46">
        <v>10592</v>
      </c>
      <c r="E67" s="46">
        <v>16008</v>
      </c>
      <c r="F67" s="47">
        <v>-0.338330834582709</v>
      </c>
    </row>
    <row r="68" spans="1:6">
      <c r="A68" s="9" t="s">
        <v>165</v>
      </c>
      <c r="B68" s="6" t="s">
        <v>99</v>
      </c>
      <c r="C68" s="45">
        <v>265</v>
      </c>
      <c r="D68" s="46">
        <v>531</v>
      </c>
      <c r="E68" s="49">
        <v>1660</v>
      </c>
      <c r="F68" s="47">
        <v>-0.680120481927711</v>
      </c>
    </row>
    <row r="69" spans="1:6">
      <c r="A69" s="9" t="s">
        <v>169</v>
      </c>
      <c r="B69" s="6" t="s">
        <v>99</v>
      </c>
      <c r="C69" s="45">
        <v>23521</v>
      </c>
      <c r="D69" s="46">
        <v>53843</v>
      </c>
      <c r="E69" s="46">
        <v>29298</v>
      </c>
      <c r="F69" s="47">
        <v>0.83777049627961</v>
      </c>
    </row>
    <row r="70" customFormat="1" spans="1:6">
      <c r="A70" s="9" t="s">
        <v>170</v>
      </c>
      <c r="B70" s="6" t="s">
        <v>99</v>
      </c>
      <c r="C70" s="45">
        <v>11930</v>
      </c>
      <c r="D70" s="46">
        <v>26939</v>
      </c>
      <c r="E70" s="46">
        <v>13134</v>
      </c>
      <c r="F70" s="47">
        <v>1.05108877721943</v>
      </c>
    </row>
    <row r="71" customFormat="1" spans="1:6">
      <c r="A71" s="9" t="s">
        <v>171</v>
      </c>
      <c r="B71" s="6" t="s">
        <v>99</v>
      </c>
      <c r="C71" s="45">
        <v>6604</v>
      </c>
      <c r="D71" s="46">
        <v>13079</v>
      </c>
      <c r="E71" s="46">
        <v>10899</v>
      </c>
      <c r="F71" s="47">
        <v>0.200018350307368</v>
      </c>
    </row>
    <row r="72" customFormat="1" spans="1:6">
      <c r="A72" s="9" t="s">
        <v>168</v>
      </c>
      <c r="B72" s="6" t="s">
        <v>99</v>
      </c>
      <c r="C72" s="45">
        <v>940</v>
      </c>
      <c r="D72" s="46">
        <v>1586</v>
      </c>
      <c r="E72" s="46">
        <v>1356</v>
      </c>
      <c r="F72" s="47">
        <v>0.169616519174041</v>
      </c>
    </row>
    <row r="73" customFormat="1" spans="1:6">
      <c r="A73" s="9" t="s">
        <v>148</v>
      </c>
      <c r="B73" s="6" t="s">
        <v>99</v>
      </c>
      <c r="C73" s="45">
        <v>216</v>
      </c>
      <c r="D73" s="46">
        <v>407</v>
      </c>
      <c r="E73" s="46">
        <v>368</v>
      </c>
      <c r="F73" s="47">
        <v>0.105978260869565</v>
      </c>
    </row>
    <row r="74" customFormat="1" spans="1:6">
      <c r="A74" s="9" t="s">
        <v>149</v>
      </c>
      <c r="B74" s="6" t="s">
        <v>99</v>
      </c>
      <c r="C74" s="45">
        <v>1682</v>
      </c>
      <c r="D74" s="46">
        <v>2761</v>
      </c>
      <c r="E74" s="46">
        <v>1433</v>
      </c>
      <c r="F74" s="47">
        <v>0.926727145847872</v>
      </c>
    </row>
    <row r="75" customFormat="1" spans="1:6">
      <c r="A75" s="9" t="s">
        <v>150</v>
      </c>
      <c r="B75" s="6" t="s">
        <v>99</v>
      </c>
      <c r="C75" s="45">
        <v>517</v>
      </c>
      <c r="D75" s="46">
        <v>1337</v>
      </c>
      <c r="E75" s="46">
        <v>1228</v>
      </c>
      <c r="F75" s="47">
        <v>0.0887622149837134</v>
      </c>
    </row>
    <row r="76" customFormat="1" spans="1:6">
      <c r="A76" s="9" t="s">
        <v>151</v>
      </c>
      <c r="B76" s="6" t="s">
        <v>99</v>
      </c>
      <c r="C76" s="45">
        <v>991</v>
      </c>
      <c r="D76" s="46">
        <v>2773</v>
      </c>
      <c r="E76" s="46">
        <v>3084</v>
      </c>
      <c r="F76" s="47">
        <v>-0.100843060959792</v>
      </c>
    </row>
    <row r="77" customFormat="1" spans="1:6">
      <c r="A77" s="9" t="s">
        <v>152</v>
      </c>
      <c r="B77" s="6" t="s">
        <v>99</v>
      </c>
      <c r="C77" s="45">
        <v>1939</v>
      </c>
      <c r="D77" s="46">
        <v>3154</v>
      </c>
      <c r="E77" s="46">
        <v>1209</v>
      </c>
      <c r="F77" s="47">
        <v>1.60876757650951</v>
      </c>
    </row>
    <row r="78" customFormat="1" spans="1:6">
      <c r="A78" s="9" t="s">
        <v>153</v>
      </c>
      <c r="B78" s="6" t="s">
        <v>99</v>
      </c>
      <c r="C78" s="45">
        <v>2850</v>
      </c>
      <c r="D78" s="46">
        <v>5206</v>
      </c>
      <c r="E78" s="46">
        <v>4634</v>
      </c>
      <c r="F78" s="47">
        <v>0.123435476909797</v>
      </c>
    </row>
    <row r="79" customFormat="1" spans="1:6">
      <c r="A79" s="9" t="s">
        <v>154</v>
      </c>
      <c r="B79" s="6" t="s">
        <v>99</v>
      </c>
      <c r="C79" s="45">
        <v>5374</v>
      </c>
      <c r="D79" s="46">
        <v>18521</v>
      </c>
      <c r="E79" s="46">
        <v>1836</v>
      </c>
      <c r="F79" s="47">
        <v>9.08769063180828</v>
      </c>
    </row>
    <row r="80" customFormat="1" spans="1:6">
      <c r="A80" s="9" t="s">
        <v>155</v>
      </c>
      <c r="B80" s="6" t="s">
        <v>99</v>
      </c>
      <c r="C80" s="45">
        <v>0</v>
      </c>
      <c r="D80" s="46">
        <v>0</v>
      </c>
      <c r="E80" s="46">
        <v>0</v>
      </c>
      <c r="F80" s="48" t="s">
        <v>76</v>
      </c>
    </row>
    <row r="81" customFormat="1" spans="1:6">
      <c r="A81" s="9" t="s">
        <v>156</v>
      </c>
      <c r="B81" s="6" t="s">
        <v>99</v>
      </c>
      <c r="C81" s="45">
        <v>0</v>
      </c>
      <c r="D81" s="46">
        <v>0</v>
      </c>
      <c r="E81" s="46">
        <v>0</v>
      </c>
      <c r="F81" s="48" t="s">
        <v>76</v>
      </c>
    </row>
    <row r="82" customFormat="1" spans="1:6">
      <c r="A82" s="9" t="s">
        <v>157</v>
      </c>
      <c r="B82" s="6" t="s">
        <v>99</v>
      </c>
      <c r="C82" s="45">
        <v>2824</v>
      </c>
      <c r="D82" s="46">
        <v>4925</v>
      </c>
      <c r="E82" s="46">
        <v>701</v>
      </c>
      <c r="F82" s="47">
        <v>6.02567760342368</v>
      </c>
    </row>
    <row r="83" customFormat="1" spans="1:6">
      <c r="A83" s="9" t="s">
        <v>158</v>
      </c>
      <c r="B83" s="6" t="s">
        <v>99</v>
      </c>
      <c r="C83" s="45">
        <v>1133</v>
      </c>
      <c r="D83" s="46">
        <v>1675</v>
      </c>
      <c r="E83" s="46">
        <v>1298</v>
      </c>
      <c r="F83" s="47">
        <v>0.290446841294299</v>
      </c>
    </row>
    <row r="84" customFormat="1" spans="1:6">
      <c r="A84" s="9" t="s">
        <v>159</v>
      </c>
      <c r="B84" s="6" t="s">
        <v>99</v>
      </c>
      <c r="C84" s="45">
        <v>1721</v>
      </c>
      <c r="D84" s="46">
        <v>3407</v>
      </c>
      <c r="E84" s="46">
        <v>2369</v>
      </c>
      <c r="F84" s="47">
        <v>0.438159560996201</v>
      </c>
    </row>
    <row r="85" customFormat="1" spans="1:6">
      <c r="A85" s="9" t="s">
        <v>160</v>
      </c>
      <c r="B85" s="6" t="s">
        <v>99</v>
      </c>
      <c r="C85" s="45">
        <v>1914</v>
      </c>
      <c r="D85" s="46">
        <v>3112</v>
      </c>
      <c r="E85" s="46">
        <v>3519</v>
      </c>
      <c r="F85" s="47">
        <v>-0.115657857345837</v>
      </c>
    </row>
    <row r="86" customFormat="1" spans="1:6">
      <c r="A86" s="9" t="s">
        <v>161</v>
      </c>
      <c r="B86" s="6" t="s">
        <v>99</v>
      </c>
      <c r="C86" s="45">
        <v>1229</v>
      </c>
      <c r="D86" s="46">
        <v>4650</v>
      </c>
      <c r="E86" s="46">
        <v>6117</v>
      </c>
      <c r="F86" s="47">
        <v>-0.239823442864149</v>
      </c>
    </row>
    <row r="87" customFormat="1" spans="1:6">
      <c r="A87" s="9" t="s">
        <v>165</v>
      </c>
      <c r="B87" s="6" t="s">
        <v>99</v>
      </c>
      <c r="C87" s="45">
        <v>191</v>
      </c>
      <c r="D87" s="46">
        <v>329</v>
      </c>
      <c r="E87" s="49">
        <v>145</v>
      </c>
      <c r="F87" s="47">
        <v>1.26896551724138</v>
      </c>
    </row>
    <row r="88" customFormat="1" spans="1:6">
      <c r="A88" s="9" t="s">
        <v>172</v>
      </c>
      <c r="B88" s="6" t="s">
        <v>99</v>
      </c>
      <c r="C88" s="45">
        <v>4595</v>
      </c>
      <c r="D88" s="46">
        <v>6925</v>
      </c>
      <c r="E88" s="46">
        <v>3965</v>
      </c>
      <c r="F88" s="47">
        <v>0.746532156368222</v>
      </c>
    </row>
    <row r="89" customFormat="1" spans="1:6">
      <c r="A89" s="9" t="s">
        <v>168</v>
      </c>
      <c r="B89" s="6" t="s">
        <v>99</v>
      </c>
      <c r="C89" s="45">
        <v>30</v>
      </c>
      <c r="D89" s="46">
        <v>69</v>
      </c>
      <c r="E89" s="46">
        <v>50</v>
      </c>
      <c r="F89" s="47">
        <v>0.38</v>
      </c>
    </row>
    <row r="90" customFormat="1" spans="1:6">
      <c r="A90" s="9" t="s">
        <v>148</v>
      </c>
      <c r="B90" s="6" t="s">
        <v>99</v>
      </c>
      <c r="C90" s="45">
        <v>15</v>
      </c>
      <c r="D90" s="46">
        <v>15</v>
      </c>
      <c r="E90" s="46">
        <v>2</v>
      </c>
      <c r="F90" s="47">
        <v>6.5</v>
      </c>
    </row>
    <row r="91" customFormat="1" spans="1:6">
      <c r="A91" s="9" t="s">
        <v>149</v>
      </c>
      <c r="B91" s="6" t="s">
        <v>99</v>
      </c>
      <c r="C91" s="45">
        <v>260</v>
      </c>
      <c r="D91" s="46">
        <v>528</v>
      </c>
      <c r="E91" s="46">
        <v>123</v>
      </c>
      <c r="F91" s="47">
        <v>3.29268292682927</v>
      </c>
    </row>
    <row r="92" customFormat="1" spans="1:6">
      <c r="A92" s="9" t="s">
        <v>150</v>
      </c>
      <c r="B92" s="6" t="s">
        <v>99</v>
      </c>
      <c r="C92" s="45">
        <v>55</v>
      </c>
      <c r="D92" s="46">
        <v>189</v>
      </c>
      <c r="E92" s="46">
        <v>147</v>
      </c>
      <c r="F92" s="47">
        <v>0.285714285714286</v>
      </c>
    </row>
    <row r="93" customFormat="1" spans="1:6">
      <c r="A93" s="9" t="s">
        <v>151</v>
      </c>
      <c r="B93" s="6" t="s">
        <v>99</v>
      </c>
      <c r="C93" s="45">
        <v>799</v>
      </c>
      <c r="D93" s="46">
        <v>864</v>
      </c>
      <c r="E93" s="46">
        <v>5</v>
      </c>
      <c r="F93" s="47">
        <v>171.8</v>
      </c>
    </row>
    <row r="94" customFormat="1" spans="1:6">
      <c r="A94" s="9" t="s">
        <v>152</v>
      </c>
      <c r="B94" s="6" t="s">
        <v>99</v>
      </c>
      <c r="C94" s="45">
        <v>286</v>
      </c>
      <c r="D94" s="46">
        <v>300</v>
      </c>
      <c r="E94" s="46">
        <v>6</v>
      </c>
      <c r="F94" s="47">
        <v>49</v>
      </c>
    </row>
    <row r="95" customFormat="1" spans="1:6">
      <c r="A95" s="9" t="s">
        <v>153</v>
      </c>
      <c r="B95" s="6" t="s">
        <v>99</v>
      </c>
      <c r="C95" s="45">
        <v>176</v>
      </c>
      <c r="D95" s="46">
        <v>181</v>
      </c>
      <c r="E95" s="46">
        <v>6</v>
      </c>
      <c r="F95" s="47">
        <v>29.1666666666667</v>
      </c>
    </row>
    <row r="96" customFormat="1" spans="1:6">
      <c r="A96" s="9" t="s">
        <v>154</v>
      </c>
      <c r="B96" s="6" t="s">
        <v>99</v>
      </c>
      <c r="C96" s="45">
        <v>488</v>
      </c>
      <c r="D96" s="46">
        <v>662</v>
      </c>
      <c r="E96" s="46">
        <v>185</v>
      </c>
      <c r="F96" s="47">
        <v>2.57837837837838</v>
      </c>
    </row>
    <row r="97" customFormat="1" spans="1:6">
      <c r="A97" s="9" t="s">
        <v>155</v>
      </c>
      <c r="B97" s="6" t="s">
        <v>99</v>
      </c>
      <c r="C97" s="45">
        <v>0</v>
      </c>
      <c r="D97" s="46">
        <v>0</v>
      </c>
      <c r="E97" s="46">
        <v>0</v>
      </c>
      <c r="F97" s="47" t="s">
        <v>76</v>
      </c>
    </row>
    <row r="98" customFormat="1" spans="1:6">
      <c r="A98" s="9" t="s">
        <v>156</v>
      </c>
      <c r="B98" s="6" t="s">
        <v>99</v>
      </c>
      <c r="C98" s="45">
        <v>0</v>
      </c>
      <c r="D98" s="46">
        <v>0</v>
      </c>
      <c r="E98" s="46">
        <v>0</v>
      </c>
      <c r="F98" s="47" t="s">
        <v>76</v>
      </c>
    </row>
    <row r="99" customFormat="1" spans="1:6">
      <c r="A99" s="9" t="s">
        <v>157</v>
      </c>
      <c r="B99" s="6" t="s">
        <v>99</v>
      </c>
      <c r="C99" s="45">
        <v>279</v>
      </c>
      <c r="D99" s="46">
        <v>994</v>
      </c>
      <c r="E99" s="46">
        <v>532</v>
      </c>
      <c r="F99" s="47">
        <v>0.868421052631579</v>
      </c>
    </row>
    <row r="100" customFormat="1" spans="1:6">
      <c r="A100" s="9" t="s">
        <v>158</v>
      </c>
      <c r="B100" s="6" t="s">
        <v>99</v>
      </c>
      <c r="C100" s="45">
        <v>253</v>
      </c>
      <c r="D100" s="46">
        <v>274</v>
      </c>
      <c r="E100" s="46">
        <v>482</v>
      </c>
      <c r="F100" s="47">
        <v>-0.431535269709544</v>
      </c>
    </row>
    <row r="101" customFormat="1" spans="1:6">
      <c r="A101" s="9" t="s">
        <v>159</v>
      </c>
      <c r="B101" s="6" t="s">
        <v>99</v>
      </c>
      <c r="C101" s="45">
        <v>421</v>
      </c>
      <c r="D101" s="46">
        <v>662</v>
      </c>
      <c r="E101" s="46">
        <v>150</v>
      </c>
      <c r="F101" s="47">
        <v>3.41333333333333</v>
      </c>
    </row>
    <row r="102" customFormat="1" spans="1:15">
      <c r="A102" s="9" t="s">
        <v>160</v>
      </c>
      <c r="B102" s="6" t="s">
        <v>99</v>
      </c>
      <c r="C102" s="45">
        <v>1052</v>
      </c>
      <c r="D102" s="46">
        <v>1063</v>
      </c>
      <c r="E102" s="46">
        <v>360</v>
      </c>
      <c r="F102" s="47">
        <v>1.95277777777778</v>
      </c>
      <c r="H102" s="21"/>
      <c r="I102" s="21"/>
      <c r="J102" s="21"/>
      <c r="K102" s="21"/>
      <c r="L102" s="21"/>
      <c r="M102" s="21"/>
      <c r="N102" s="21"/>
      <c r="O102" s="21"/>
    </row>
    <row r="103" customFormat="1" ht="18.75" spans="1:15">
      <c r="A103" s="9" t="s">
        <v>161</v>
      </c>
      <c r="B103" s="6" t="s">
        <v>99</v>
      </c>
      <c r="C103" s="45">
        <v>481</v>
      </c>
      <c r="D103" s="46">
        <v>1124</v>
      </c>
      <c r="E103" s="46">
        <v>1917</v>
      </c>
      <c r="F103" s="47">
        <v>-0.413667188315076</v>
      </c>
      <c r="H103" s="21"/>
      <c r="I103" s="70"/>
      <c r="J103" s="70"/>
      <c r="K103" s="70"/>
      <c r="L103" s="71"/>
      <c r="M103" s="70"/>
      <c r="N103" s="72"/>
      <c r="O103" s="21"/>
    </row>
    <row r="104" s="1" customFormat="1" ht="18.75" spans="1:15">
      <c r="A104" s="35" t="s">
        <v>173</v>
      </c>
      <c r="B104" s="10" t="s">
        <v>99</v>
      </c>
      <c r="C104" s="55">
        <v>15144</v>
      </c>
      <c r="D104" s="55">
        <v>393374</v>
      </c>
      <c r="E104" s="55">
        <v>4348</v>
      </c>
      <c r="F104" s="56">
        <v>89.7424</v>
      </c>
      <c r="H104" s="57"/>
      <c r="I104" s="73"/>
      <c r="J104" s="73"/>
      <c r="K104" s="73"/>
      <c r="L104" s="74"/>
      <c r="M104" s="73"/>
      <c r="N104" s="75"/>
      <c r="O104" s="76"/>
    </row>
    <row r="105" s="1" customFormat="1" ht="30" customHeight="1" spans="1:15">
      <c r="A105" s="35" t="s">
        <v>174</v>
      </c>
      <c r="B105" s="10" t="s">
        <v>78</v>
      </c>
      <c r="C105" s="45">
        <v>274</v>
      </c>
      <c r="D105" s="49">
        <v>428</v>
      </c>
      <c r="E105" s="58">
        <v>0</v>
      </c>
      <c r="F105" s="48" t="s">
        <v>76</v>
      </c>
      <c r="H105" s="57"/>
      <c r="I105" s="73"/>
      <c r="J105" s="73"/>
      <c r="K105" s="73"/>
      <c r="L105" s="74"/>
      <c r="M105" s="73"/>
      <c r="N105" s="75"/>
      <c r="O105" s="76"/>
    </row>
    <row r="106" s="1" customFormat="1" ht="30" customHeight="1" spans="1:15">
      <c r="A106" s="35" t="s">
        <v>175</v>
      </c>
      <c r="B106" s="10" t="s">
        <v>78</v>
      </c>
      <c r="C106" s="45">
        <v>826</v>
      </c>
      <c r="D106" s="49">
        <v>1876</v>
      </c>
      <c r="E106" s="58">
        <v>377</v>
      </c>
      <c r="F106" s="59">
        <f>(D106-E106)/E106*100%</f>
        <v>3.97612732095491</v>
      </c>
      <c r="H106" s="57"/>
      <c r="I106" s="73"/>
      <c r="J106" s="73"/>
      <c r="K106" s="73"/>
      <c r="L106" s="74"/>
      <c r="M106" s="73"/>
      <c r="N106" s="75"/>
      <c r="O106" s="76"/>
    </row>
    <row r="107" s="1" customFormat="1" ht="18.75" spans="1:10">
      <c r="A107" s="35" t="s">
        <v>176</v>
      </c>
      <c r="B107" s="10" t="s">
        <v>99</v>
      </c>
      <c r="C107" s="55">
        <v>14033</v>
      </c>
      <c r="D107" s="55">
        <v>390092</v>
      </c>
      <c r="E107" s="55">
        <v>3938</v>
      </c>
      <c r="F107" s="56">
        <v>98.0584</v>
      </c>
      <c r="H107" s="57"/>
      <c r="J107" s="73"/>
    </row>
    <row r="108" spans="1:6">
      <c r="A108" s="9" t="s">
        <v>177</v>
      </c>
      <c r="B108" s="10" t="s">
        <v>178</v>
      </c>
      <c r="C108" s="60">
        <v>5</v>
      </c>
      <c r="D108" s="60">
        <v>41</v>
      </c>
      <c r="E108" s="61">
        <v>26</v>
      </c>
      <c r="F108" s="62">
        <f>(D108-E108)/E108</f>
        <v>0.576923076923077</v>
      </c>
    </row>
    <row r="109" spans="1:6">
      <c r="A109" s="9" t="s">
        <v>179</v>
      </c>
      <c r="B109" s="10" t="s">
        <v>178</v>
      </c>
      <c r="C109" s="63">
        <v>0</v>
      </c>
      <c r="D109" s="63">
        <v>0</v>
      </c>
      <c r="E109" s="64">
        <v>0</v>
      </c>
      <c r="F109" s="62">
        <v>0</v>
      </c>
    </row>
    <row r="110" spans="1:6">
      <c r="A110" s="9" t="s">
        <v>180</v>
      </c>
      <c r="B110" s="10" t="s">
        <v>178</v>
      </c>
      <c r="C110" s="63">
        <v>5</v>
      </c>
      <c r="D110" s="63">
        <v>41</v>
      </c>
      <c r="E110" s="64">
        <v>21</v>
      </c>
      <c r="F110" s="62">
        <f t="shared" ref="F110:F117" si="0">(D110-E110)/E110</f>
        <v>0.952380952380952</v>
      </c>
    </row>
    <row r="111" spans="1:6">
      <c r="A111" s="9" t="s">
        <v>181</v>
      </c>
      <c r="B111" s="10" t="s">
        <v>178</v>
      </c>
      <c r="C111" s="63">
        <v>0</v>
      </c>
      <c r="D111" s="63">
        <v>0</v>
      </c>
      <c r="E111" s="64">
        <v>0</v>
      </c>
      <c r="F111" s="62">
        <v>0</v>
      </c>
    </row>
    <row r="112" spans="1:6">
      <c r="A112" s="9" t="s">
        <v>182</v>
      </c>
      <c r="B112" s="10" t="s">
        <v>178</v>
      </c>
      <c r="C112" s="63">
        <v>0</v>
      </c>
      <c r="D112" s="63">
        <v>0</v>
      </c>
      <c r="E112" s="64">
        <v>0</v>
      </c>
      <c r="F112" s="62">
        <v>0</v>
      </c>
    </row>
    <row r="113" spans="1:6">
      <c r="A113" s="9" t="s">
        <v>183</v>
      </c>
      <c r="B113" s="10" t="s">
        <v>178</v>
      </c>
      <c r="C113" s="63">
        <v>0</v>
      </c>
      <c r="D113" s="63">
        <v>0</v>
      </c>
      <c r="E113" s="64">
        <v>0</v>
      </c>
      <c r="F113" s="62">
        <v>0</v>
      </c>
    </row>
    <row r="114" spans="1:6">
      <c r="A114" s="9" t="s">
        <v>184</v>
      </c>
      <c r="B114" s="10" t="s">
        <v>178</v>
      </c>
      <c r="C114" s="63">
        <v>0</v>
      </c>
      <c r="D114" s="63">
        <v>0</v>
      </c>
      <c r="E114" s="64">
        <v>5</v>
      </c>
      <c r="F114" s="62">
        <f t="shared" si="0"/>
        <v>-1</v>
      </c>
    </row>
    <row r="115" spans="1:6">
      <c r="A115" s="9" t="s">
        <v>185</v>
      </c>
      <c r="B115" s="10" t="s">
        <v>186</v>
      </c>
      <c r="C115" s="65">
        <v>4385.13727</v>
      </c>
      <c r="D115" s="65">
        <v>18886.7615</v>
      </c>
      <c r="E115" s="36">
        <v>9169.2683</v>
      </c>
      <c r="F115" s="62">
        <f t="shared" si="0"/>
        <v>1.05978938363053</v>
      </c>
    </row>
    <row r="116" spans="1:6">
      <c r="A116" s="9" t="s">
        <v>179</v>
      </c>
      <c r="B116" s="10" t="s">
        <v>186</v>
      </c>
      <c r="C116" s="66">
        <v>186.08615</v>
      </c>
      <c r="D116" s="66">
        <v>308.02435</v>
      </c>
      <c r="E116" s="36">
        <v>283.9173</v>
      </c>
      <c r="F116" s="62">
        <f t="shared" si="0"/>
        <v>0.084908704048679</v>
      </c>
    </row>
    <row r="117" spans="1:6">
      <c r="A117" s="9" t="s">
        <v>180</v>
      </c>
      <c r="B117" s="10" t="s">
        <v>186</v>
      </c>
      <c r="C117" s="67">
        <v>4159.80242</v>
      </c>
      <c r="D117" s="67">
        <v>18478.55785</v>
      </c>
      <c r="E117" s="68">
        <v>8750.819</v>
      </c>
      <c r="F117" s="62">
        <f t="shared" si="0"/>
        <v>1.111637533584</v>
      </c>
    </row>
    <row r="118" spans="1:6">
      <c r="A118" s="9" t="s">
        <v>181</v>
      </c>
      <c r="B118" s="10" t="s">
        <v>186</v>
      </c>
      <c r="C118" s="65">
        <v>0</v>
      </c>
      <c r="D118" s="65">
        <v>0.197</v>
      </c>
      <c r="E118" s="36">
        <v>0</v>
      </c>
      <c r="F118" s="62">
        <v>0</v>
      </c>
    </row>
    <row r="119" spans="1:6">
      <c r="A119" s="9" t="s">
        <v>182</v>
      </c>
      <c r="B119" s="10" t="s">
        <v>186</v>
      </c>
      <c r="C119" s="65">
        <v>13.9697</v>
      </c>
      <c r="D119" s="65">
        <v>16.8805</v>
      </c>
      <c r="E119" s="36">
        <v>15.9119</v>
      </c>
      <c r="F119" s="62">
        <f t="shared" ref="F119:F124" si="1">(D119-E119)/E119</f>
        <v>0.0608726801953256</v>
      </c>
    </row>
    <row r="120" spans="1:6">
      <c r="A120" s="9" t="s">
        <v>183</v>
      </c>
      <c r="B120" s="10" t="s">
        <v>186</v>
      </c>
      <c r="C120" s="6">
        <v>6.038</v>
      </c>
      <c r="D120" s="6">
        <v>10.7941</v>
      </c>
      <c r="E120" s="6">
        <v>24.1322</v>
      </c>
      <c r="F120" s="62">
        <f t="shared" si="1"/>
        <v>-0.552709657635856</v>
      </c>
    </row>
    <row r="121" spans="1:6">
      <c r="A121" s="9" t="s">
        <v>184</v>
      </c>
      <c r="B121" s="10" t="s">
        <v>186</v>
      </c>
      <c r="C121" s="6">
        <v>19.241</v>
      </c>
      <c r="D121" s="6">
        <v>72.3077</v>
      </c>
      <c r="E121" s="6">
        <v>94.48791</v>
      </c>
      <c r="F121" s="62">
        <f t="shared" si="1"/>
        <v>-0.234741248906871</v>
      </c>
    </row>
    <row r="122" spans="1:6">
      <c r="A122" s="9" t="s">
        <v>187</v>
      </c>
      <c r="B122" s="10" t="s">
        <v>86</v>
      </c>
      <c r="C122" s="6">
        <v>0.3123</v>
      </c>
      <c r="D122" s="6">
        <v>0.9705</v>
      </c>
      <c r="E122" s="6">
        <v>0.4269</v>
      </c>
      <c r="F122" s="62">
        <f t="shared" si="1"/>
        <v>1.27336612789881</v>
      </c>
    </row>
    <row r="123" spans="1:6">
      <c r="A123" s="9" t="s">
        <v>179</v>
      </c>
      <c r="B123" s="10" t="s">
        <v>86</v>
      </c>
      <c r="C123" s="6">
        <v>0.0106</v>
      </c>
      <c r="D123" s="6">
        <v>0.0301</v>
      </c>
      <c r="E123" s="6">
        <v>0.0089</v>
      </c>
      <c r="F123" s="62">
        <f t="shared" si="1"/>
        <v>2.38202247191011</v>
      </c>
    </row>
    <row r="124" spans="1:6">
      <c r="A124" s="9" t="s">
        <v>180</v>
      </c>
      <c r="B124" s="10" t="s">
        <v>86</v>
      </c>
      <c r="C124" s="6">
        <v>0.295</v>
      </c>
      <c r="D124" s="6">
        <v>0.9279</v>
      </c>
      <c r="E124" s="6">
        <v>0.4031</v>
      </c>
      <c r="F124" s="62">
        <f t="shared" si="1"/>
        <v>1.30191019598115</v>
      </c>
    </row>
    <row r="125" spans="1:6">
      <c r="A125" s="9" t="s">
        <v>181</v>
      </c>
      <c r="B125" s="10" t="s">
        <v>86</v>
      </c>
      <c r="C125" s="6">
        <v>0</v>
      </c>
      <c r="D125" s="6">
        <v>0.0001</v>
      </c>
      <c r="E125" s="6">
        <v>0</v>
      </c>
      <c r="F125" s="62">
        <v>0</v>
      </c>
    </row>
    <row r="126" ht="14.25" spans="1:8">
      <c r="A126" s="9" t="s">
        <v>182</v>
      </c>
      <c r="B126" s="10" t="s">
        <v>86</v>
      </c>
      <c r="C126" s="6">
        <v>0.0021</v>
      </c>
      <c r="D126" s="6">
        <v>0.0033</v>
      </c>
      <c r="E126" s="6">
        <v>0.0019</v>
      </c>
      <c r="F126" s="62">
        <f t="shared" ref="F126:F137" si="2">(D126-E126)/E126</f>
        <v>0.736842105263158</v>
      </c>
      <c r="H126" s="69"/>
    </row>
    <row r="127" spans="1:6">
      <c r="A127" s="9" t="s">
        <v>183</v>
      </c>
      <c r="B127" s="10" t="s">
        <v>86</v>
      </c>
      <c r="C127" s="6">
        <v>0.0016</v>
      </c>
      <c r="D127" s="6">
        <v>0.0018</v>
      </c>
      <c r="E127" s="6">
        <v>0.0033</v>
      </c>
      <c r="F127" s="62">
        <f t="shared" si="2"/>
        <v>-0.454545454545455</v>
      </c>
    </row>
    <row r="128" spans="1:6">
      <c r="A128" s="9" t="s">
        <v>184</v>
      </c>
      <c r="B128" s="10" t="s">
        <v>86</v>
      </c>
      <c r="C128" s="6">
        <v>0.003</v>
      </c>
      <c r="D128" s="6">
        <v>0.0073</v>
      </c>
      <c r="E128" s="6">
        <v>0.0097</v>
      </c>
      <c r="F128" s="62">
        <f t="shared" si="2"/>
        <v>-0.247422680412371</v>
      </c>
    </row>
    <row r="129" spans="1:6">
      <c r="A129" s="9" t="s">
        <v>188</v>
      </c>
      <c r="B129" s="10" t="s">
        <v>91</v>
      </c>
      <c r="C129" s="77">
        <v>574442</v>
      </c>
      <c r="D129" s="77">
        <v>1205318</v>
      </c>
      <c r="E129" s="22">
        <v>956422</v>
      </c>
      <c r="F129" s="78">
        <f t="shared" si="2"/>
        <v>0.260236590124443</v>
      </c>
    </row>
    <row r="130" spans="1:6">
      <c r="A130" s="9" t="s">
        <v>189</v>
      </c>
      <c r="B130" s="10" t="s">
        <v>91</v>
      </c>
      <c r="C130" s="77">
        <v>76293</v>
      </c>
      <c r="D130" s="77">
        <v>161474</v>
      </c>
      <c r="E130" s="22">
        <v>131087</v>
      </c>
      <c r="F130" s="78">
        <f t="shared" si="2"/>
        <v>0.231807883314135</v>
      </c>
    </row>
    <row r="131" spans="1:6">
      <c r="A131" s="9" t="s">
        <v>190</v>
      </c>
      <c r="B131" s="10" t="s">
        <v>91</v>
      </c>
      <c r="C131" s="77">
        <v>236226</v>
      </c>
      <c r="D131" s="77">
        <v>464526</v>
      </c>
      <c r="E131" s="22">
        <v>301044</v>
      </c>
      <c r="F131" s="78">
        <f t="shared" si="2"/>
        <v>0.543050185354965</v>
      </c>
    </row>
    <row r="132" spans="1:6">
      <c r="A132" s="9" t="s">
        <v>191</v>
      </c>
      <c r="B132" s="10" t="s">
        <v>91</v>
      </c>
      <c r="C132" s="77">
        <v>261923</v>
      </c>
      <c r="D132" s="77">
        <v>579318</v>
      </c>
      <c r="E132" s="22">
        <v>524291</v>
      </c>
      <c r="F132" s="78">
        <f t="shared" si="2"/>
        <v>0.10495507266003</v>
      </c>
    </row>
    <row r="133" spans="1:6">
      <c r="A133" s="9" t="s">
        <v>192</v>
      </c>
      <c r="B133" s="10" t="s">
        <v>74</v>
      </c>
      <c r="C133" s="79">
        <v>0.8189</v>
      </c>
      <c r="D133" s="79">
        <v>0.8012</v>
      </c>
      <c r="E133" s="78">
        <v>0.6823</v>
      </c>
      <c r="F133" s="78">
        <f t="shared" si="2"/>
        <v>0.174263520445552</v>
      </c>
    </row>
    <row r="134" spans="1:6">
      <c r="A134" s="9" t="s">
        <v>193</v>
      </c>
      <c r="B134" s="10" t="s">
        <v>178</v>
      </c>
      <c r="C134" s="80">
        <v>354</v>
      </c>
      <c r="D134" s="80">
        <v>1000</v>
      </c>
      <c r="E134" s="22">
        <v>1549</v>
      </c>
      <c r="F134" s="78">
        <f t="shared" si="2"/>
        <v>-0.354422207876049</v>
      </c>
    </row>
    <row r="135" spans="1:6">
      <c r="A135" s="9" t="s">
        <v>194</v>
      </c>
      <c r="B135" s="10" t="s">
        <v>178</v>
      </c>
      <c r="C135" s="80">
        <v>264</v>
      </c>
      <c r="D135" s="80">
        <v>682</v>
      </c>
      <c r="E135" s="22">
        <v>861</v>
      </c>
      <c r="F135" s="78">
        <f t="shared" si="2"/>
        <v>-0.207897793263647</v>
      </c>
    </row>
    <row r="136" spans="1:6">
      <c r="A136" s="9" t="s">
        <v>195</v>
      </c>
      <c r="B136" s="10" t="s">
        <v>178</v>
      </c>
      <c r="C136" s="80">
        <v>90</v>
      </c>
      <c r="D136" s="80">
        <v>318</v>
      </c>
      <c r="E136" s="22">
        <v>688</v>
      </c>
      <c r="F136" s="78">
        <f t="shared" si="2"/>
        <v>-0.537790697674419</v>
      </c>
    </row>
    <row r="137" spans="1:6">
      <c r="A137" s="9" t="s">
        <v>196</v>
      </c>
      <c r="B137" s="10" t="s">
        <v>178</v>
      </c>
      <c r="C137" s="80">
        <v>1472</v>
      </c>
      <c r="D137" s="24">
        <v>3909</v>
      </c>
      <c r="E137" s="22">
        <v>17620</v>
      </c>
      <c r="F137" s="78">
        <f t="shared" si="2"/>
        <v>-0.778149829738933</v>
      </c>
    </row>
    <row r="138" spans="1:6">
      <c r="A138" s="9" t="s">
        <v>197</v>
      </c>
      <c r="B138" s="10" t="s">
        <v>91</v>
      </c>
      <c r="C138" s="24">
        <v>34001</v>
      </c>
      <c r="D138" s="24">
        <v>86216</v>
      </c>
      <c r="E138" s="24" t="s">
        <v>198</v>
      </c>
      <c r="F138" s="78" t="s">
        <v>198</v>
      </c>
    </row>
    <row r="139" spans="1:6">
      <c r="A139" s="9" t="s">
        <v>199</v>
      </c>
      <c r="B139" s="10" t="s">
        <v>91</v>
      </c>
      <c r="C139" s="24">
        <v>58615</v>
      </c>
      <c r="D139" s="24">
        <v>162650</v>
      </c>
      <c r="E139" s="24" t="s">
        <v>198</v>
      </c>
      <c r="F139" s="78" t="s">
        <v>198</v>
      </c>
    </row>
    <row r="140" spans="1:6">
      <c r="A140" s="81" t="s">
        <v>200</v>
      </c>
      <c r="B140" s="81"/>
      <c r="C140" s="81"/>
      <c r="D140" s="81"/>
      <c r="E140" s="81"/>
      <c r="F140" s="81"/>
    </row>
    <row r="141" spans="1:6">
      <c r="A141" s="81" t="s">
        <v>201</v>
      </c>
      <c r="B141" s="81"/>
      <c r="C141" s="81"/>
      <c r="D141" s="81"/>
      <c r="E141" s="81"/>
      <c r="F141" s="81"/>
    </row>
    <row r="142" spans="1:6">
      <c r="A142" s="81" t="s">
        <v>202</v>
      </c>
      <c r="B142" s="81"/>
      <c r="C142" s="81"/>
      <c r="D142" s="81"/>
      <c r="E142" s="81"/>
      <c r="F142" s="81"/>
    </row>
    <row r="143" spans="1:6">
      <c r="A143" s="81" t="s">
        <v>203</v>
      </c>
      <c r="B143" s="81"/>
      <c r="C143" s="81"/>
      <c r="D143" s="81"/>
      <c r="E143" s="81"/>
      <c r="F143" s="81"/>
    </row>
    <row r="144" spans="1:6">
      <c r="A144" s="81"/>
      <c r="B144" s="81" t="s">
        <v>204</v>
      </c>
      <c r="C144" s="81"/>
      <c r="D144" s="81"/>
      <c r="E144" s="81"/>
      <c r="F144" s="81"/>
    </row>
    <row r="145" spans="1:6">
      <c r="A145" s="81" t="s">
        <v>205</v>
      </c>
      <c r="B145" s="81"/>
      <c r="C145" s="81"/>
      <c r="D145" s="81"/>
      <c r="E145" s="81"/>
      <c r="F145" s="81"/>
    </row>
    <row r="146" spans="1:6">
      <c r="A146" s="8" t="s">
        <v>206</v>
      </c>
      <c r="B146" s="81"/>
      <c r="C146" s="81"/>
      <c r="D146" s="81"/>
      <c r="E146" s="81"/>
      <c r="F146" s="81"/>
    </row>
  </sheetData>
  <mergeCells count="12">
    <mergeCell ref="A1:F1"/>
    <mergeCell ref="A2:E2"/>
    <mergeCell ref="C3:D3"/>
    <mergeCell ref="E3:F3"/>
    <mergeCell ref="A140:F140"/>
    <mergeCell ref="A141:F141"/>
    <mergeCell ref="A142:F142"/>
    <mergeCell ref="A143:F143"/>
    <mergeCell ref="A145:F145"/>
    <mergeCell ref="A146:F146"/>
    <mergeCell ref="A3:A4"/>
    <mergeCell ref="B3:B4"/>
  </mergeCells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9" sqref="H19"/>
    </sheetView>
  </sheetViews>
  <sheetFormatPr defaultColWidth="9" defaultRowHeight="13.5"/>
  <cols>
    <col min="1" max="1" width="28" customWidth="1"/>
    <col min="3" max="6" width="22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29" customHeight="1" spans="1:9">
      <c r="A2" s="4" t="s">
        <v>207</v>
      </c>
      <c r="B2" s="4"/>
      <c r="C2" s="4"/>
      <c r="D2" s="5"/>
      <c r="E2" s="5"/>
      <c r="F2" s="5"/>
      <c r="G2" s="5"/>
      <c r="H2" s="5"/>
      <c r="I2" s="5"/>
    </row>
    <row r="3" customFormat="1" ht="29" customHeight="1" spans="1:10">
      <c r="A3" s="6" t="s">
        <v>129</v>
      </c>
      <c r="B3" s="6" t="s">
        <v>130</v>
      </c>
      <c r="C3" s="7" t="s">
        <v>208</v>
      </c>
      <c r="D3" s="7" t="s">
        <v>209</v>
      </c>
      <c r="E3" s="7" t="s">
        <v>210</v>
      </c>
      <c r="F3" s="7" t="s">
        <v>211</v>
      </c>
      <c r="G3" s="8"/>
      <c r="H3" s="8"/>
      <c r="I3" s="8"/>
      <c r="J3" s="8"/>
    </row>
    <row r="4" customFormat="1" ht="21" customHeight="1" spans="1:10">
      <c r="A4" s="9" t="s">
        <v>212</v>
      </c>
      <c r="B4" s="10" t="s">
        <v>86</v>
      </c>
      <c r="C4" s="11">
        <v>1089.29</v>
      </c>
      <c r="D4" s="11">
        <v>1108.1</v>
      </c>
      <c r="E4" s="12">
        <v>1121.2</v>
      </c>
      <c r="F4" s="11">
        <v>1232.7</v>
      </c>
      <c r="G4" s="13"/>
      <c r="H4" s="13"/>
      <c r="I4" s="13"/>
      <c r="J4" s="27"/>
    </row>
    <row r="5" s="1" customFormat="1" ht="21" customHeight="1" spans="1:10">
      <c r="A5" s="9" t="s">
        <v>213</v>
      </c>
      <c r="B5" s="10" t="s">
        <v>86</v>
      </c>
      <c r="C5" s="14">
        <v>564.08</v>
      </c>
      <c r="D5" s="15">
        <v>610.72</v>
      </c>
      <c r="E5" s="16" t="s">
        <v>120</v>
      </c>
      <c r="F5" s="16" t="s">
        <v>120</v>
      </c>
      <c r="G5" s="17"/>
      <c r="H5" s="17"/>
      <c r="I5" s="17"/>
      <c r="J5" s="17"/>
    </row>
    <row r="6" customFormat="1" ht="21" customHeight="1" spans="1:10">
      <c r="A6" s="9" t="s">
        <v>214</v>
      </c>
      <c r="B6" s="18"/>
      <c r="C6" s="19"/>
      <c r="D6" s="19"/>
      <c r="E6" s="19"/>
      <c r="F6" s="20"/>
      <c r="G6" s="21"/>
      <c r="H6" s="21"/>
      <c r="I6" s="21"/>
      <c r="J6" s="21"/>
    </row>
    <row r="7" customFormat="1" ht="21" customHeight="1" spans="1:10">
      <c r="A7" s="12" t="s">
        <v>34</v>
      </c>
      <c r="B7" s="10" t="s">
        <v>215</v>
      </c>
      <c r="C7" s="22" t="s">
        <v>216</v>
      </c>
      <c r="D7" s="22" t="s">
        <v>216</v>
      </c>
      <c r="E7" s="22" t="s">
        <v>216</v>
      </c>
      <c r="F7" s="22" t="s">
        <v>217</v>
      </c>
      <c r="G7" s="21"/>
      <c r="H7" s="21"/>
      <c r="I7" s="21"/>
      <c r="J7" s="21"/>
    </row>
    <row r="8" customFormat="1" ht="21" customHeight="1" spans="1:10">
      <c r="A8" s="12" t="s">
        <v>35</v>
      </c>
      <c r="B8" s="10" t="s">
        <v>215</v>
      </c>
      <c r="C8" s="22" t="s">
        <v>218</v>
      </c>
      <c r="D8" s="22" t="s">
        <v>218</v>
      </c>
      <c r="E8" s="22" t="s">
        <v>218</v>
      </c>
      <c r="F8" s="22" t="s">
        <v>217</v>
      </c>
      <c r="G8" s="21"/>
      <c r="H8" s="21"/>
      <c r="I8" s="21"/>
      <c r="J8" s="21"/>
    </row>
    <row r="9" customFormat="1" ht="21" customHeight="1" spans="1:10">
      <c r="A9" s="9" t="s">
        <v>219</v>
      </c>
      <c r="B9" s="10" t="s">
        <v>215</v>
      </c>
      <c r="C9" s="11">
        <v>79684</v>
      </c>
      <c r="D9" s="23">
        <v>88327</v>
      </c>
      <c r="E9" s="23">
        <v>98043</v>
      </c>
      <c r="F9" s="23" t="s">
        <v>120</v>
      </c>
      <c r="G9" s="21"/>
      <c r="H9" s="21"/>
      <c r="I9" s="21"/>
      <c r="J9" s="21"/>
    </row>
    <row r="10" ht="21" customHeight="1" spans="1:6">
      <c r="A10" s="9" t="s">
        <v>220</v>
      </c>
      <c r="B10" s="10" t="s">
        <v>215</v>
      </c>
      <c r="C10" s="11">
        <v>67992</v>
      </c>
      <c r="D10" s="23">
        <v>73671</v>
      </c>
      <c r="E10" s="23">
        <v>80763</v>
      </c>
      <c r="F10" s="23" t="s">
        <v>120</v>
      </c>
    </row>
    <row r="11" ht="21" customHeight="1" spans="1:6">
      <c r="A11" s="9" t="s">
        <v>221</v>
      </c>
      <c r="B11" s="10" t="s">
        <v>91</v>
      </c>
      <c r="C11" s="11">
        <v>3320</v>
      </c>
      <c r="D11" s="23">
        <v>3429</v>
      </c>
      <c r="E11" s="23">
        <v>3440</v>
      </c>
      <c r="F11" s="23">
        <v>3121</v>
      </c>
    </row>
    <row r="12" ht="21" customHeight="1" spans="1:6">
      <c r="A12" s="9" t="s">
        <v>222</v>
      </c>
      <c r="B12" s="10" t="s">
        <v>91</v>
      </c>
      <c r="C12" s="11">
        <v>720</v>
      </c>
      <c r="D12" s="23">
        <v>882</v>
      </c>
      <c r="E12" s="23">
        <v>1098</v>
      </c>
      <c r="F12" s="23">
        <v>1410</v>
      </c>
    </row>
    <row r="13" customFormat="1" ht="21" customHeight="1" spans="1:6">
      <c r="A13" s="9" t="s">
        <v>223</v>
      </c>
      <c r="B13" s="10" t="s">
        <v>91</v>
      </c>
      <c r="C13" s="11">
        <v>14</v>
      </c>
      <c r="D13" s="23">
        <v>16</v>
      </c>
      <c r="E13" s="24">
        <v>18</v>
      </c>
      <c r="F13" s="23" t="s">
        <v>120</v>
      </c>
    </row>
    <row r="14" customFormat="1" ht="21" customHeight="1" spans="1:6">
      <c r="A14" s="9" t="s">
        <v>224</v>
      </c>
      <c r="B14" s="10" t="s">
        <v>78</v>
      </c>
      <c r="C14" s="11">
        <v>11103</v>
      </c>
      <c r="D14" s="23">
        <v>10403</v>
      </c>
      <c r="E14" s="24">
        <v>12450</v>
      </c>
      <c r="F14" s="23" t="s">
        <v>120</v>
      </c>
    </row>
    <row r="15" ht="21" customHeight="1" spans="1:6">
      <c r="A15" s="9" t="s">
        <v>225</v>
      </c>
      <c r="B15" s="10" t="s">
        <v>226</v>
      </c>
      <c r="C15" s="11">
        <v>45.59</v>
      </c>
      <c r="D15" s="25">
        <v>81.48</v>
      </c>
      <c r="E15" s="24">
        <v>81.03</v>
      </c>
      <c r="F15" s="23" t="s">
        <v>120</v>
      </c>
    </row>
    <row r="16" ht="21" customHeight="1" spans="1:6">
      <c r="A16" s="12" t="s">
        <v>227</v>
      </c>
      <c r="B16" s="10" t="s">
        <v>226</v>
      </c>
      <c r="C16" s="11">
        <v>38.32</v>
      </c>
      <c r="D16" s="25">
        <v>66.2</v>
      </c>
      <c r="E16" s="24">
        <v>66.08</v>
      </c>
      <c r="F16" s="23" t="s">
        <v>120</v>
      </c>
    </row>
    <row r="17" ht="21" customHeight="1" spans="1:6">
      <c r="A17" s="12" t="s">
        <v>228</v>
      </c>
      <c r="B17" s="10" t="s">
        <v>226</v>
      </c>
      <c r="C17" s="11">
        <v>7.27</v>
      </c>
      <c r="D17" s="25">
        <v>15.28</v>
      </c>
      <c r="E17" s="24">
        <v>14.95</v>
      </c>
      <c r="F17" s="23" t="s">
        <v>120</v>
      </c>
    </row>
    <row r="18" ht="21" customHeight="1" spans="1:6">
      <c r="A18" s="9" t="s">
        <v>229</v>
      </c>
      <c r="B18" s="10" t="s">
        <v>226</v>
      </c>
      <c r="C18" s="11">
        <v>1.04</v>
      </c>
      <c r="D18" s="26">
        <v>0.62</v>
      </c>
      <c r="E18" s="26">
        <v>0.79</v>
      </c>
      <c r="F18" s="23" t="s">
        <v>120</v>
      </c>
    </row>
    <row r="19" ht="21" customHeight="1" spans="1:6">
      <c r="A19" s="12" t="s">
        <v>227</v>
      </c>
      <c r="B19" s="10" t="s">
        <v>226</v>
      </c>
      <c r="C19" s="11">
        <v>0.99</v>
      </c>
      <c r="D19" s="26">
        <v>0.56</v>
      </c>
      <c r="E19" s="26">
        <v>0.69</v>
      </c>
      <c r="F19" s="23" t="s">
        <v>120</v>
      </c>
    </row>
    <row r="20" ht="21" customHeight="1" spans="1:6">
      <c r="A20" s="12" t="s">
        <v>228</v>
      </c>
      <c r="B20" s="10" t="s">
        <v>226</v>
      </c>
      <c r="C20" s="11">
        <v>0.05</v>
      </c>
      <c r="D20" s="26">
        <v>0.06</v>
      </c>
      <c r="E20" s="26">
        <v>0.1</v>
      </c>
      <c r="F20" s="23" t="s">
        <v>120</v>
      </c>
    </row>
  </sheetData>
  <mergeCells count="3">
    <mergeCell ref="A1:F1"/>
    <mergeCell ref="A2:C2"/>
    <mergeCell ref="B6:F6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城镇新增就业人数</vt:lpstr>
      <vt:lpstr>社保参保登记情况表</vt:lpstr>
      <vt:lpstr>社保领取待遇情况表</vt:lpstr>
      <vt:lpstr>社保基金</vt:lpstr>
      <vt:lpstr>省市级绩效目标一</vt:lpstr>
      <vt:lpstr>省市绩效目标二</vt:lpstr>
      <vt:lpstr>省市绩效目标三</vt:lpstr>
      <vt:lpstr>三、1、日常工作指标</vt:lpstr>
      <vt:lpstr>四、常用数据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2006-09-16T00:00:00Z</dcterms:created>
  <dcterms:modified xsi:type="dcterms:W3CDTF">2021-12-22T06:55:32Z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B013F774F5694F96A8C71D299282C0D7</vt:lpwstr>
  </property>
</Properties>
</file>